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EC\Desktop\WFH\MNRC\UPDATED RCT_2020\210514_UPDATED_2019&amp;2020_OUTREACH_ACTIVE CLIENTS\RCT_Edited_based on MNRC Secretariat review_24 May 2021\"/>
    </mc:Choice>
  </mc:AlternateContent>
  <bookViews>
    <workbookView xWindow="-108" yWindow="-108" windowWidth="23256" windowHeight="12576" tabRatio="651"/>
  </bookViews>
  <sheets>
    <sheet name="Encode Basic Data Here" sheetId="4" r:id="rId1"/>
    <sheet name="Criteria" sheetId="3" r:id="rId2"/>
    <sheet name="Financial Report Card" sheetId="1" r:id="rId3"/>
    <sheet name="Social Perf Report Card" sheetId="6" r:id="rId4"/>
    <sheet name="Governance Report Card" sheetId="10" r:id="rId5"/>
    <sheet name="Overall Report Card" sheetId="11" r:id="rId6"/>
  </sheets>
  <definedNames>
    <definedName name="_xlnm.Print_Area" localSheetId="1">Criteria!$A$1:$K$86</definedName>
    <definedName name="_xlnm.Print_Area" localSheetId="0">'Encode Basic Data Here'!$A$1:$E$153</definedName>
    <definedName name="_xlnm.Print_Area" localSheetId="2">'Financial Report Card'!$A$1:$F$54</definedName>
    <definedName name="_xlnm.Print_Area" localSheetId="4">'Governance Report Card'!$A$1:$E$206</definedName>
    <definedName name="_xlnm.Print_Area" localSheetId="5">'Overall Report Card'!$A$1:$F$30</definedName>
    <definedName name="_xlnm.Print_Area" localSheetId="3">'Social Perf Report Card'!$A$1:$B$69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9" i="10" l="1"/>
  <c r="A7" i="1" l="1"/>
  <c r="C99" i="4" l="1"/>
  <c r="C100" i="4" s="1"/>
  <c r="D184" i="10" l="1"/>
  <c r="D177" i="10"/>
  <c r="D167" i="10"/>
  <c r="D157" i="10"/>
  <c r="D145" i="10"/>
  <c r="D140" i="10"/>
  <c r="D136" i="10"/>
  <c r="D108" i="10"/>
  <c r="D97" i="10"/>
  <c r="D85" i="10"/>
  <c r="D77" i="10"/>
  <c r="D69" i="10"/>
  <c r="D48" i="10"/>
  <c r="B50" i="6"/>
  <c r="B44" i="6"/>
  <c r="B23" i="6"/>
  <c r="B18" i="6"/>
  <c r="B11" i="6"/>
  <c r="C73" i="4"/>
  <c r="C21" i="4"/>
  <c r="D186" i="10" l="1"/>
  <c r="B52" i="6"/>
  <c r="A3" i="1"/>
  <c r="C7" i="11" l="1"/>
  <c r="D7" i="11" s="1"/>
  <c r="F7" i="11" s="1"/>
  <c r="C118" i="4"/>
  <c r="D32" i="1" s="1"/>
  <c r="F32" i="1" s="1"/>
  <c r="C113" i="4"/>
  <c r="D31" i="1" s="1"/>
  <c r="F31" i="1" s="1"/>
  <c r="D15" i="1"/>
  <c r="F15" i="1" s="1"/>
  <c r="C107" i="4"/>
  <c r="C108" i="4" s="1"/>
  <c r="D28" i="1" s="1"/>
  <c r="F28" i="1" s="1"/>
  <c r="C91" i="4"/>
  <c r="C92" i="4" s="1"/>
  <c r="D26" i="1" s="1"/>
  <c r="F26" i="1" s="1"/>
  <c r="C63" i="4"/>
  <c r="D24" i="1" s="1"/>
  <c r="F24" i="1" s="1"/>
  <c r="C76" i="4"/>
  <c r="C81" i="4"/>
  <c r="D27" i="1"/>
  <c r="F27" i="1" s="1"/>
  <c r="C38" i="4"/>
  <c r="C39" i="4" s="1"/>
  <c r="D19" i="1" s="1"/>
  <c r="F19" i="1" s="1"/>
  <c r="D24" i="4"/>
  <c r="D25" i="4"/>
  <c r="D26" i="4"/>
  <c r="D27" i="4"/>
  <c r="D28" i="4"/>
  <c r="C45" i="4"/>
  <c r="D21" i="1" s="1"/>
  <c r="F21" i="1" s="1"/>
  <c r="C50" i="4"/>
  <c r="D20" i="1" s="1"/>
  <c r="F20" i="1" s="1"/>
  <c r="C124" i="4"/>
  <c r="C126" i="4"/>
  <c r="D33" i="1" s="1"/>
  <c r="F33" i="1" s="1"/>
  <c r="A4" i="1"/>
  <c r="A5" i="1"/>
  <c r="A6" i="1"/>
  <c r="A8" i="1"/>
  <c r="A9" i="1"/>
  <c r="C84" i="4" l="1"/>
  <c r="D25" i="1" s="1"/>
  <c r="F25" i="1" s="1"/>
  <c r="D29" i="4"/>
  <c r="C11" i="11" l="1"/>
  <c r="D11" i="11" s="1"/>
  <c r="F11" i="11" s="1"/>
  <c r="E30" i="4"/>
  <c r="D16" i="1" s="1"/>
  <c r="F16" i="1" s="1"/>
  <c r="F35" i="1" s="1"/>
  <c r="C9" i="11" s="1"/>
  <c r="D9" i="11" l="1"/>
  <c r="F9" i="11" s="1"/>
  <c r="F14" i="11" s="1"/>
</calcChain>
</file>

<file path=xl/sharedStrings.xml><?xml version="1.0" encoding="utf-8"?>
<sst xmlns="http://schemas.openxmlformats.org/spreadsheetml/2006/main" count="669" uniqueCount="453">
  <si>
    <t>Standard</t>
  </si>
  <si>
    <t>Highest Possible # of Points</t>
  </si>
  <si>
    <t>Indicators/Weights</t>
  </si>
  <si>
    <t>b. Loan loss reserve ratio (20%)</t>
  </si>
  <si>
    <t>5% or less</t>
  </si>
  <si>
    <t>Score</t>
  </si>
  <si>
    <t>Region of operations: (Luzon, Visayas, or Mindanao) Luzon</t>
  </si>
  <si>
    <t xml:space="preserve">Month and Year of Rating: </t>
  </si>
  <si>
    <t>Name of Microfinance Loan Product(s):</t>
  </si>
  <si>
    <t>Period Rated (Month/Day/Year to Month/Day/Year):</t>
  </si>
  <si>
    <t>Beginning/Baseline of Period Rated (Month/Day/Year): _______________ -- All "Beginning" data refer to this baseline date.</t>
  </si>
  <si>
    <t>CRITERIA: VLOOKUP TABLES</t>
  </si>
  <si>
    <t>100% or more</t>
  </si>
  <si>
    <t>Greater than inflation rate</t>
  </si>
  <si>
    <t>Gross loans outstanding, end of period</t>
  </si>
  <si>
    <t>Principal balance of loans with at least one day missed payment, end of period</t>
  </si>
  <si>
    <t>Encode data in turquoise cells only.</t>
  </si>
  <si>
    <t>Principal balance of refinanced loans, end of period</t>
  </si>
  <si>
    <t>Principal balance of restructured loans, end of period</t>
  </si>
  <si>
    <t>Ending of Period Rated (Month/Day/Year):  _______________________-- All "Ending" data refer to this baseline date.</t>
  </si>
  <si>
    <t>a. Portfolio At Risk (20%)</t>
  </si>
  <si>
    <t xml:space="preserve">Total loan loss reserve </t>
  </si>
  <si>
    <t>PAR 1-30 = principal balance of loans with 1-30 days missed payment</t>
  </si>
  <si>
    <t>Required Reserve, Pesos</t>
  </si>
  <si>
    <t>Actual Reserve, Pesos</t>
  </si>
  <si>
    <r>
      <t>I.</t>
    </r>
    <r>
      <rPr>
        <b/>
        <sz val="12"/>
        <rFont val="Arial"/>
        <family val="2"/>
      </rPr>
      <t xml:space="preserve"> </t>
    </r>
    <r>
      <rPr>
        <b/>
        <i/>
        <sz val="12"/>
        <rFont val="Arial"/>
        <family val="2"/>
      </rPr>
      <t>P</t>
    </r>
    <r>
      <rPr>
        <sz val="12"/>
        <rFont val="Arial"/>
        <family val="2"/>
      </rPr>
      <t>ortfolio Quality (</t>
    </r>
    <r>
      <rPr>
        <b/>
        <sz val="12"/>
        <rFont val="Arial"/>
        <family val="2"/>
      </rPr>
      <t>40%</t>
    </r>
    <r>
      <rPr>
        <sz val="12"/>
        <rFont val="Arial"/>
        <family val="2"/>
      </rPr>
      <t>)</t>
    </r>
  </si>
  <si>
    <t>Gross loans outstanding, beginning of period</t>
  </si>
  <si>
    <t xml:space="preserve">a. Portfolio At Risk Ratio </t>
  </si>
  <si>
    <t>b. Loan Loss Reserve Ratio</t>
  </si>
  <si>
    <t>Portfolio At Risk Ratio</t>
  </si>
  <si>
    <t>Loan Loss Reserve Ratio</t>
  </si>
  <si>
    <t>Interest income from loans for the period</t>
  </si>
  <si>
    <t>Service fees on loans for the period</t>
  </si>
  <si>
    <t>Filing fees on loans for the period</t>
  </si>
  <si>
    <t>Fines, penalties, surcharges on loans for the period</t>
  </si>
  <si>
    <t>Financing cost for the period</t>
  </si>
  <si>
    <t>Operational self-sufficiency</t>
  </si>
  <si>
    <r>
      <t xml:space="preserve">IV. </t>
    </r>
    <r>
      <rPr>
        <b/>
        <i/>
        <sz val="12"/>
        <rFont val="Arial"/>
        <family val="2"/>
      </rPr>
      <t>O</t>
    </r>
    <r>
      <rPr>
        <sz val="12"/>
        <rFont val="Arial"/>
        <family val="2"/>
      </rPr>
      <t>utreach (</t>
    </r>
    <r>
      <rPr>
        <b/>
        <sz val="12"/>
        <rFont val="Arial"/>
        <family val="2"/>
      </rPr>
      <t>15%</t>
    </r>
    <r>
      <rPr>
        <sz val="12"/>
        <rFont val="Arial"/>
        <family val="2"/>
      </rPr>
      <t>)</t>
    </r>
  </si>
  <si>
    <t>b. Growth in loan portfolio</t>
  </si>
  <si>
    <t>c. Depth of outreach</t>
  </si>
  <si>
    <t>b. Growth in loan portfolio (5%)</t>
  </si>
  <si>
    <t>c. Depth of outreach (5%)</t>
  </si>
  <si>
    <t>5% or more</t>
  </si>
  <si>
    <t>Less than 20%</t>
  </si>
  <si>
    <t>Inflation rate for the period being rated</t>
  </si>
  <si>
    <t>Component/Indicators/Weights</t>
  </si>
  <si>
    <t>PAR 61-90 = principal balance of loans with 61-90 days missed payment</t>
  </si>
  <si>
    <t>Current = principal balance of current loans</t>
  </si>
  <si>
    <r>
      <t xml:space="preserve">PAR 31-60 </t>
    </r>
    <r>
      <rPr>
        <i/>
        <sz val="12"/>
        <rFont val="Arial"/>
        <family val="2"/>
      </rPr>
      <t xml:space="preserve">and/or loans restructured once= </t>
    </r>
    <r>
      <rPr>
        <sz val="12"/>
        <rFont val="Arial"/>
        <family val="2"/>
      </rPr>
      <t>principal balance of loans with 31-60 days missed payment + principal balance of loans restructured once</t>
    </r>
  </si>
  <si>
    <t>Principal Balance, Pesos</t>
  </si>
  <si>
    <r>
      <t>I.</t>
    </r>
    <r>
      <rPr>
        <b/>
        <sz val="10"/>
        <rFont val="Arial"/>
        <family val="2"/>
      </rPr>
      <t xml:space="preserve"> </t>
    </r>
    <r>
      <rPr>
        <b/>
        <i/>
        <sz val="10"/>
        <rFont val="Arial"/>
        <family val="2"/>
      </rPr>
      <t>P</t>
    </r>
    <r>
      <rPr>
        <sz val="10"/>
        <rFont val="Arial"/>
        <family val="2"/>
      </rPr>
      <t>ortfolio Quality (</t>
    </r>
    <r>
      <rPr>
        <b/>
        <sz val="10"/>
        <rFont val="Arial"/>
        <family val="2"/>
      </rPr>
      <t>40%</t>
    </r>
    <r>
      <rPr>
        <sz val="10"/>
        <rFont val="Arial"/>
        <family val="2"/>
      </rPr>
      <t>)</t>
    </r>
  </si>
  <si>
    <r>
      <t>II.</t>
    </r>
    <r>
      <rPr>
        <b/>
        <sz val="10"/>
        <rFont val="Arial"/>
        <family val="2"/>
      </rPr>
      <t xml:space="preserve"> </t>
    </r>
    <r>
      <rPr>
        <b/>
        <i/>
        <sz val="10"/>
        <rFont val="Arial"/>
        <family val="2"/>
      </rPr>
      <t>E</t>
    </r>
    <r>
      <rPr>
        <sz val="10"/>
        <rFont val="Arial"/>
        <family val="2"/>
      </rPr>
      <t>fficiency (</t>
    </r>
    <r>
      <rPr>
        <b/>
        <sz val="10"/>
        <rFont val="Arial"/>
        <family val="2"/>
      </rPr>
      <t>30%</t>
    </r>
    <r>
      <rPr>
        <sz val="10"/>
        <rFont val="Arial"/>
        <family val="2"/>
      </rPr>
      <t>)</t>
    </r>
  </si>
  <si>
    <r>
      <t xml:space="preserve">III. </t>
    </r>
    <r>
      <rPr>
        <b/>
        <i/>
        <sz val="10"/>
        <rFont val="Arial"/>
        <family val="2"/>
      </rPr>
      <t>S</t>
    </r>
    <r>
      <rPr>
        <sz val="10"/>
        <rFont val="Arial"/>
        <family val="2"/>
      </rPr>
      <t>ustainability (</t>
    </r>
    <r>
      <rPr>
        <b/>
        <sz val="10"/>
        <rFont val="Arial"/>
        <family val="2"/>
      </rPr>
      <t>15%</t>
    </r>
    <r>
      <rPr>
        <sz val="10"/>
        <rFont val="Arial"/>
        <family val="2"/>
      </rPr>
      <t>)</t>
    </r>
  </si>
  <si>
    <t>Active borrowers, Individual loans, end of period</t>
  </si>
  <si>
    <t>Number of Account Officers, Individual loans, end of period</t>
  </si>
  <si>
    <t>Active borrowers, Group loans, end of period</t>
  </si>
  <si>
    <t>Number of Account Officers, Group loans, end of period</t>
  </si>
  <si>
    <t>Loan officer productivity - Individual loans</t>
  </si>
  <si>
    <t>Loan officer productivity - Group loans</t>
  </si>
  <si>
    <t>Average equity</t>
  </si>
  <si>
    <t>Average fixed assets</t>
  </si>
  <si>
    <t>Fixed assets, beginning of period</t>
  </si>
  <si>
    <t>Fixed assets, end of period</t>
  </si>
  <si>
    <t>Total liabilities, beginning of period</t>
  </si>
  <si>
    <t>Total liabilities, end of period</t>
  </si>
  <si>
    <t>Other implicit costs</t>
  </si>
  <si>
    <t>Financial Self-sufficiency</t>
  </si>
  <si>
    <t>Financial expense for the period</t>
  </si>
  <si>
    <t>Loan loss provision expense for the period</t>
  </si>
  <si>
    <t>Total operating expense for the period</t>
  </si>
  <si>
    <t>Inflation rate for the period</t>
  </si>
  <si>
    <t>Market interest rate, for the period</t>
  </si>
  <si>
    <t>Actual interest expense, for the period</t>
  </si>
  <si>
    <t>Average total liabilities</t>
  </si>
  <si>
    <t>Net operating income for the period</t>
  </si>
  <si>
    <t>Net loan portfolio, beginning of period (net of loan loss provision)</t>
  </si>
  <si>
    <t>Net loan portfolio, end of period (net of loan loss provision)</t>
  </si>
  <si>
    <t>Loan Portfolio Profitability</t>
  </si>
  <si>
    <t>Average net loan portfolio</t>
  </si>
  <si>
    <t>Growth in number of active borrowers</t>
  </si>
  <si>
    <t>Loan portfolio, beginning of period</t>
  </si>
  <si>
    <t>Loan portfolio, end of period</t>
  </si>
  <si>
    <t>All data refer to microfinance, unless otherwise specified.</t>
  </si>
  <si>
    <t>Growth in loan portfolio</t>
  </si>
  <si>
    <t>Gross loan portfolio</t>
  </si>
  <si>
    <t>Total number of active borrowers</t>
  </si>
  <si>
    <t>Depth of outreach</t>
  </si>
  <si>
    <t>Average loan balance</t>
  </si>
  <si>
    <t>TOTAL SCORE:</t>
  </si>
  <si>
    <r>
      <t xml:space="preserve">PAR 91 </t>
    </r>
    <r>
      <rPr>
        <i/>
        <sz val="12"/>
        <rFont val="Arial"/>
        <family val="2"/>
      </rPr>
      <t xml:space="preserve">and above and/or loans restructured twice= </t>
    </r>
    <r>
      <rPr>
        <sz val="12"/>
        <rFont val="Arial"/>
        <family val="2"/>
      </rPr>
      <t>principal balance of loans with 91 or more days missed payment + principal balance of loans restructured twice</t>
    </r>
  </si>
  <si>
    <t>GOVERNANCE GOOD PRACTICES</t>
  </si>
  <si>
    <t>SOURCE OF INFORMATION</t>
  </si>
  <si>
    <t>REMARKS</t>
  </si>
  <si>
    <t>THE BOARD'S GOVERNANCE RESPONSIBILITIES</t>
  </si>
  <si>
    <t>ESTABLISHING A COMPETENT BOARD</t>
  </si>
  <si>
    <t>ESTABLISHING CLEAR ROLES AND RESPONSIBILITIES OF THE BOARD</t>
  </si>
  <si>
    <t>Principle 2: The fiduciary roles, responsibilities and accountabilities of the Board as provided under the law, the Microfinance NGO’s articles and by-laws, and other legal pronouncements and guidelines, particularly those in relation to its social goals, objectives and activities, should be clearly made known to all trustees and key officers as well as to members and other stakeholders.</t>
  </si>
  <si>
    <r>
      <rPr>
        <b/>
        <sz val="11"/>
        <color indexed="8"/>
        <rFont val="Cambria"/>
        <family val="1"/>
      </rPr>
      <t>2.7(c)</t>
    </r>
    <r>
      <rPr>
        <sz val="11"/>
        <color indexed="8"/>
        <rFont val="Cambria"/>
        <family val="1"/>
      </rPr>
      <t xml:space="preserve"> Is the organization's process of identifying the quality of trustees aligned with its Vision, Mission and Social, Financial and Governance Goals (VMSFGG) and strategic direction?</t>
    </r>
  </si>
  <si>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</si>
  <si>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</si>
  <si>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FOSTERING COMMITMENT</t>
  </si>
  <si>
    <t>Principle 4: To show full commitment to the organization, the trustees should devote the time and attention necessary to properly and effectively perform their duties and responsibilities, including sufficient time to be familiar with the Microfinance NGO’s Vision, Mission and Social, Financial and Governance Goals.</t>
  </si>
  <si>
    <r>
      <rPr>
        <b/>
        <sz val="11"/>
        <color indexed="8"/>
        <rFont val="Cambria"/>
        <family val="1"/>
      </rPr>
      <t xml:space="preserve">4.1(b) </t>
    </r>
    <r>
      <rPr>
        <sz val="11"/>
        <color indexed="8"/>
        <rFont val="Cambria"/>
        <family val="1"/>
      </rPr>
      <t>Do the trustees review meeting materials and if called for, ask the necessary questions or seek clarifications and explanations?</t>
    </r>
  </si>
  <si>
    <t>REINFORCING BOARD INDEPENDENCE</t>
  </si>
  <si>
    <t xml:space="preserve">Principle 5: The Board should endeavor to exercise an objective and independent judgment on all affairs of the Microfinance NGO.  </t>
  </si>
  <si>
    <r>
      <rPr>
        <b/>
        <sz val="11"/>
        <color indexed="8"/>
        <rFont val="Cambria"/>
        <family val="1"/>
      </rPr>
      <t>5.3</t>
    </r>
    <r>
      <rPr>
        <sz val="11"/>
        <color indexed="8"/>
        <rFont val="Cambria"/>
        <family val="1"/>
      </rPr>
      <t xml:space="preserve"> Does a trustee with a material interest in any transaction affecting the Microfinance NGO abstain from taking part in the deliberation/s for the same?</t>
    </r>
  </si>
  <si>
    <t>ASSESSING BOARD PERFORMANCE</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</si>
  <si>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</si>
  <si>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rPr>
        <b/>
        <sz val="11"/>
        <color indexed="8"/>
        <rFont val="Cambria"/>
        <family val="1"/>
      </rPr>
      <t>6.2(b)</t>
    </r>
    <r>
      <rPr>
        <sz val="11"/>
        <color indexed="8"/>
        <rFont val="Cambria"/>
        <family val="1"/>
      </rPr>
      <t xml:space="preserve"> Does the Board have in place a system that allows for a feedback mechanism from the members?</t>
    </r>
  </si>
  <si>
    <t>STRENGTHENING BOARD ETHICS</t>
  </si>
  <si>
    <t>Principle 7: Members of the Board are duty-bound to apply high ethical standards, taking into account the interests of all members and other stakeholders.</t>
  </si>
  <si>
    <t>DISCLOSURE AND TRANSPARENCY</t>
  </si>
  <si>
    <t>ENHANCING ORGANIZATION DISCLOSURE POLICIES AND PROCEDURES</t>
  </si>
  <si>
    <t>Principle 8: A Microfinance NGO should establish disclosure policies and procedures that are practical and in accordance with best practices and regulatory expectations.</t>
  </si>
  <si>
    <r>
      <rPr>
        <b/>
        <sz val="11"/>
        <color indexed="8"/>
        <rFont val="Cambria"/>
        <family val="1"/>
      </rPr>
      <t xml:space="preserve">8.2(b) </t>
    </r>
    <r>
      <rPr>
        <sz val="11"/>
        <color indexed="8"/>
        <rFont val="Cambria"/>
        <family val="1"/>
      </rPr>
      <t>Does the board practice fair presentation and preparation of its financial statements that are free from material misstatements?</t>
    </r>
  </si>
  <si>
    <r>
      <rPr>
        <b/>
        <sz val="11"/>
        <color indexed="8"/>
        <rFont val="Cambria"/>
        <family val="1"/>
      </rPr>
      <t>8.3</t>
    </r>
    <r>
      <rPr>
        <sz val="11"/>
        <color indexed="8"/>
        <rFont val="Cambria"/>
        <family val="1"/>
      </rPr>
      <t xml:space="preserve"> Does the Microfinance NGO fully disclose all relevant and material information on individual members of the Board of Trustees and key officers including disclosure of any family member working as a staff/volunteer in the organization?</t>
    </r>
  </si>
  <si>
    <t>INCREASING FOCUS ON NON-FINANCIAL AND SUSTAINABILITY REPORTING</t>
  </si>
  <si>
    <t>Principle 9: A Microfinance NGO should ensure that material and reportable non-financial and sustainability issues are disclosed.</t>
  </si>
  <si>
    <t>PROMOTING A COMPREHENSIVE AND COST EFFICIENT ACCESS TO RELEVANT INFORMATION</t>
  </si>
  <si>
    <t xml:space="preserve">Principle 10: A Microfinance NGO should maintain a comprehensive and cost-efficient communication channel for disseminating relevant information. </t>
  </si>
  <si>
    <t>INTERNAL CONTROL SYSTEM AND RISK MANAGEMENT FRAMEWORK</t>
  </si>
  <si>
    <t>STRENGTHENING THE INTERNAL CONTROL SYSTEM AND RISK MANAGEMENT FRAMEWORK</t>
  </si>
  <si>
    <t>Principle 11: To ensure the integrity, transparency and proper governance in the conduct of its operation, a Microfinance NGO should have separate adequate and effective internal control and risk management systems.</t>
  </si>
  <si>
    <t>CULTIVATING A SYNERGIC RELATIONSHIP WITH MEMBERS</t>
  </si>
  <si>
    <t>PROMOTING MEMBER RIGHTS</t>
  </si>
  <si>
    <t>Princple 12: A Microfinance NGO should treat all members fairly and equitably. It should recognize, facilitate the exercise of their rights.</t>
  </si>
  <si>
    <t>DUTIES TO STAKEHOLDERS</t>
  </si>
  <si>
    <t xml:space="preserve">RESPECTING RIGHTS OF STAKEHOLDERS AND EFFECTIVE REDRESS FOR VIOLATION OF STAKEHOLDERS’ RIGHTS </t>
  </si>
  <si>
    <t>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t>
  </si>
  <si>
    <r>
      <rPr>
        <b/>
        <sz val="11"/>
        <color indexed="8"/>
        <rFont val="Cambria"/>
        <family val="1"/>
      </rPr>
      <t>13.1(a)</t>
    </r>
    <r>
      <rPr>
        <sz val="11"/>
        <color indexed="8"/>
        <rFont val="Cambria"/>
        <family val="1"/>
      </rPr>
      <t xml:space="preserve"> Does the Board identify the organization’s various stakeholders?</t>
    </r>
  </si>
  <si>
    <r>
      <rPr>
        <b/>
        <sz val="11"/>
        <color indexed="8"/>
        <rFont val="Cambria"/>
        <family val="1"/>
      </rPr>
      <t>13.2</t>
    </r>
    <r>
      <rPr>
        <sz val="11"/>
        <color indexed="8"/>
        <rFont val="Cambria"/>
        <family val="1"/>
      </rPr>
      <t xml:space="preserve"> Does the Board establish clear policies and programs to provide a mechanism on the fair treatment and protection of stakeholders?</t>
    </r>
  </si>
  <si>
    <t>ENCOURAGING STAKEHOLDERS’ PARTICIPATION</t>
  </si>
  <si>
    <t xml:space="preserve">TOTAL </t>
  </si>
  <si>
    <t>TOTAL POINTS</t>
  </si>
  <si>
    <t>SUB-TOTAL</t>
  </si>
  <si>
    <t>Governance</t>
  </si>
  <si>
    <t>Financial</t>
  </si>
  <si>
    <t xml:space="preserve">Social </t>
  </si>
  <si>
    <r>
      <t>DEFINE AND MONITOR SOCIAL GOALS</t>
    </r>
    <r>
      <rPr>
        <sz val="10"/>
        <rFont val="Calibri"/>
        <family val="2"/>
      </rPr>
      <t xml:space="preserve">  </t>
    </r>
  </si>
  <si>
    <t>ENSURE BOARD, MANAGEMENT AND EMPLOYEE COMMITMENT TO THE SOCIAL GOALS</t>
  </si>
  <si>
    <r>
      <t>9.</t>
    </r>
    <r>
      <rPr>
        <sz val="7"/>
        <rFont val="Times New Roman"/>
        <family val="1"/>
      </rPr>
      <t xml:space="preserve">     </t>
    </r>
    <r>
      <rPr>
        <sz val="10"/>
        <rFont val="Calibri"/>
        <family val="2"/>
      </rPr>
      <t>The board uses social performance data to provide strategic direction considering both social and financial goals.</t>
    </r>
  </si>
  <si>
    <t>DESIGN PRODUCTS, SERVICES AND DELIVERY CHANNELS THAT MEET THE CLIENT’S NEEDS AND PREFERENCES</t>
  </si>
  <si>
    <t>ABIDE BY CLIENT PROTECTION PRINCIPLES</t>
  </si>
  <si>
    <t xml:space="preserve">Prevention of over indebtedness </t>
  </si>
  <si>
    <t xml:space="preserve">Transparency </t>
  </si>
  <si>
    <r>
      <t>16.</t>
    </r>
    <r>
      <rPr>
        <b/>
        <i/>
        <sz val="7"/>
        <color indexed="8"/>
        <rFont val="Times New Roman"/>
        <family val="1"/>
      </rPr>
      <t xml:space="preserve">   </t>
    </r>
    <r>
      <rPr>
        <sz val="10"/>
        <color indexed="8"/>
        <rFont val="Calibri"/>
        <family val="2"/>
      </rPr>
      <t xml:space="preserve">Policy and documented processes on the transparency in product terms, conditions and pricing are in place.  </t>
    </r>
  </si>
  <si>
    <t>Fair and respectful treatment of clients</t>
  </si>
  <si>
    <r>
      <t>21.</t>
    </r>
    <r>
      <rPr>
        <sz val="7"/>
        <color indexed="8"/>
        <rFont val="Times New Roman"/>
        <family val="1"/>
      </rPr>
      <t xml:space="preserve">   </t>
    </r>
    <r>
      <rPr>
        <sz val="10"/>
        <color indexed="8"/>
        <rFont val="Calibri"/>
        <family val="2"/>
      </rPr>
      <t xml:space="preserve">A policy that clearly defines appropriate and inappropriate collection practices by both staff and collection agents is in place and enforced.  </t>
    </r>
  </si>
  <si>
    <t xml:space="preserve">Mechanism for Complaint Resolution </t>
  </si>
  <si>
    <t>Privacy of Client Data</t>
  </si>
  <si>
    <r>
      <t>25.</t>
    </r>
    <r>
      <rPr>
        <b/>
        <i/>
        <sz val="7"/>
        <color indexed="8"/>
        <rFont val="Times New Roman"/>
        <family val="1"/>
      </rPr>
      <t xml:space="preserve">   </t>
    </r>
    <r>
      <rPr>
        <sz val="10"/>
        <color indexed="8"/>
        <rFont val="Calibri"/>
        <family val="2"/>
      </rPr>
      <t xml:space="preserve">Client data (personal, transactional and financial) is kept secure and confidential through an established policy and documented processes.  </t>
    </r>
  </si>
  <si>
    <r>
      <t>26.</t>
    </r>
    <r>
      <rPr>
        <sz val="7"/>
        <color indexed="8"/>
        <rFont val="Times New Roman"/>
        <family val="1"/>
      </rPr>
      <t xml:space="preserve">   </t>
    </r>
    <r>
      <rPr>
        <sz val="10"/>
        <color indexed="8"/>
        <rFont val="Calibri"/>
        <family val="2"/>
      </rPr>
      <t xml:space="preserve">Clients are informed about data privacy and the need for consent prior to the use of client-related data and information. </t>
    </r>
  </si>
  <si>
    <t>TREAT EMPLOYEES RESPONSIBLY</t>
  </si>
  <si>
    <t>Social Performance Standards</t>
  </si>
  <si>
    <t>YES -  1 POINT</t>
  </si>
  <si>
    <t>NO -  0 POINT</t>
  </si>
  <si>
    <t>*LEGEND:</t>
  </si>
  <si>
    <t>NAME OF MICROFINANCE NGO:</t>
  </si>
  <si>
    <t xml:space="preserve">Name of MICROFINANCE NGO:  </t>
  </si>
  <si>
    <t>a. Operating Expense Ratio(10%)</t>
  </si>
  <si>
    <t>b. Financial Self-sufficiency</t>
  </si>
  <si>
    <t>c. Loan Portfolio Profitability</t>
  </si>
  <si>
    <t>d. Return on Assets</t>
  </si>
  <si>
    <t>Assets,  beginning of period</t>
  </si>
  <si>
    <t>Assets, end of period</t>
  </si>
  <si>
    <t>Average assets</t>
  </si>
  <si>
    <t>Return on Assets</t>
  </si>
  <si>
    <t>e.  Return on Equity</t>
  </si>
  <si>
    <t>Taxes paid</t>
  </si>
  <si>
    <t>Fund Balance,  beginning of period</t>
  </si>
  <si>
    <t>Fund Balance, end of period</t>
  </si>
  <si>
    <t>Average Fund Balance</t>
  </si>
  <si>
    <t>Return on Equity</t>
  </si>
  <si>
    <t>Net operating Income for the period</t>
  </si>
  <si>
    <r>
      <t xml:space="preserve">III. </t>
    </r>
    <r>
      <rPr>
        <b/>
        <i/>
        <sz val="12"/>
        <rFont val="Arial"/>
        <family val="2"/>
      </rPr>
      <t>S</t>
    </r>
    <r>
      <rPr>
        <sz val="12"/>
        <rFont val="Arial"/>
        <family val="2"/>
      </rPr>
      <t>ustainability (2</t>
    </r>
    <r>
      <rPr>
        <b/>
        <sz val="12"/>
        <rFont val="Arial"/>
        <family val="2"/>
      </rPr>
      <t>5%</t>
    </r>
    <r>
      <rPr>
        <sz val="12"/>
        <rFont val="Arial"/>
        <family val="2"/>
      </rPr>
      <t>)</t>
    </r>
  </si>
  <si>
    <t>a. Operational Self-sufficiency</t>
  </si>
  <si>
    <t>Net Operating Income for the period</t>
  </si>
  <si>
    <t>a.  Operating Expense Ratio</t>
  </si>
  <si>
    <t>Operating costs for the period</t>
  </si>
  <si>
    <t>Average Gross Loan Portfolio</t>
  </si>
  <si>
    <t xml:space="preserve">Oprating Expense Ratio </t>
  </si>
  <si>
    <t>Operating cost for the period</t>
  </si>
  <si>
    <t>b-i. Loan officer productivity- Individual loans</t>
  </si>
  <si>
    <t>b-ii. Loan officer productivity- Group loans</t>
  </si>
  <si>
    <t>Administrative Expense for the period</t>
  </si>
  <si>
    <t>Fund balance, beginning of period</t>
  </si>
  <si>
    <t>Fund balance, end of period</t>
  </si>
  <si>
    <t>a. Operational Self-sufficiency (10%)</t>
  </si>
  <si>
    <t>b. Financial Self-sufficiency (10%)</t>
  </si>
  <si>
    <t>a. Operating Expense Ratio (10%)</t>
  </si>
  <si>
    <r>
      <t xml:space="preserve">IV. </t>
    </r>
    <r>
      <rPr>
        <b/>
        <i/>
        <sz val="10"/>
        <rFont val="Arial"/>
        <family val="2"/>
      </rPr>
      <t>O</t>
    </r>
    <r>
      <rPr>
        <sz val="10"/>
        <rFont val="Arial"/>
        <family val="2"/>
      </rPr>
      <t>utreach (</t>
    </r>
    <r>
      <rPr>
        <b/>
        <sz val="10"/>
        <rFont val="Arial"/>
        <family val="2"/>
      </rPr>
      <t>15%</t>
    </r>
    <r>
      <rPr>
        <sz val="10"/>
        <rFont val="Arial"/>
        <family val="2"/>
      </rPr>
      <t>)</t>
    </r>
  </si>
  <si>
    <t>c.  Return on Assets</t>
  </si>
  <si>
    <t>d.  Return on Equity</t>
  </si>
  <si>
    <t>10% or more</t>
  </si>
  <si>
    <r>
      <t>b1. Loan officer productivity - group loans (5%)</t>
    </r>
    <r>
      <rPr>
        <vertAlign val="superscript"/>
        <sz val="12"/>
        <rFont val="Arial"/>
        <family val="2"/>
      </rPr>
      <t>a/</t>
    </r>
  </si>
  <si>
    <r>
      <t>b2. Loan officer productivity - individual loans (5%)</t>
    </r>
    <r>
      <rPr>
        <vertAlign val="superscript"/>
        <sz val="12"/>
        <rFont val="Arial"/>
        <family val="2"/>
      </rPr>
      <t>a/</t>
    </r>
  </si>
  <si>
    <r>
      <t xml:space="preserve">II. </t>
    </r>
    <r>
      <rPr>
        <b/>
        <i/>
        <sz val="12"/>
        <rFont val="Arial"/>
        <family val="2"/>
      </rPr>
      <t>E</t>
    </r>
    <r>
      <rPr>
        <sz val="12"/>
        <rFont val="Arial"/>
        <family val="2"/>
      </rPr>
      <t>fficiency (2</t>
    </r>
    <r>
      <rPr>
        <b/>
        <sz val="12"/>
        <rFont val="Arial"/>
        <family val="2"/>
      </rPr>
      <t>0%</t>
    </r>
    <r>
      <rPr>
        <sz val="12"/>
        <rFont val="Arial"/>
        <family val="2"/>
      </rPr>
      <t>)</t>
    </r>
  </si>
  <si>
    <t>a. Operational Self-sufficiency (5%)</t>
  </si>
  <si>
    <t>b. Financial Self-sufficiency (5%)</t>
  </si>
  <si>
    <t>c. Loan Portfolio Profitability (5%)</t>
  </si>
  <si>
    <t>d.  Return on Assets  (5%)</t>
  </si>
  <si>
    <t>e.  Return on Equity (5%)</t>
  </si>
  <si>
    <t>b.1. Loan officer productivity - group loans (5%)</t>
  </si>
  <si>
    <t>b.2. Loan officer productivity - individual loans (5%)</t>
  </si>
  <si>
    <t>30% or less</t>
  </si>
  <si>
    <t>200 or more</t>
  </si>
  <si>
    <t>100 or more</t>
  </si>
  <si>
    <t>PESO Rating: Performance Standard for  Microfinance NGOs (MF-NGOs) in the Philippines</t>
  </si>
  <si>
    <r>
      <t xml:space="preserve">IV. </t>
    </r>
    <r>
      <rPr>
        <b/>
        <i/>
        <sz val="14"/>
        <rFont val="Arial"/>
        <family val="2"/>
      </rPr>
      <t>O</t>
    </r>
    <r>
      <rPr>
        <sz val="14"/>
        <rFont val="Arial"/>
        <family val="2"/>
      </rPr>
      <t>utreach (</t>
    </r>
    <r>
      <rPr>
        <b/>
        <sz val="14"/>
        <rFont val="Arial"/>
        <family val="2"/>
      </rPr>
      <t>15%</t>
    </r>
    <r>
      <rPr>
        <sz val="14"/>
        <rFont val="Arial"/>
        <family val="2"/>
      </rPr>
      <t>)</t>
    </r>
  </si>
  <si>
    <t>1)  Inflation rate -  www.bsp.gov.ph</t>
  </si>
  <si>
    <t xml:space="preserve">sourced from the website provided below.    Latest available data shall be used in the computation of the </t>
  </si>
  <si>
    <t>3)  Market interest rate -  bank average domestic lending rate for the year (www.bsp.gov.ph/statistics)</t>
  </si>
  <si>
    <t>Operating revenue for the period (interest income,  service fees, filing fees and fines, penalties and surcharges on loans for the period)</t>
  </si>
  <si>
    <t>Full Points (1)</t>
  </si>
  <si>
    <t>Raw Score (2)</t>
  </si>
  <si>
    <t>Percentage Rating (3)= [(2)/(1)]*100</t>
  </si>
  <si>
    <t>Weighted Score  (3)*(4)</t>
  </si>
  <si>
    <t>Weight (4)</t>
  </si>
  <si>
    <t xml:space="preserve">Name of MF-NGO </t>
  </si>
  <si>
    <t>YES (1)/NO (0)</t>
  </si>
  <si>
    <r>
      <t>5.</t>
    </r>
    <r>
      <rPr>
        <sz val="7"/>
        <rFont val="Times New Roman"/>
        <family val="1"/>
      </rPr>
      <t xml:space="preserve">     </t>
    </r>
    <r>
      <rPr>
        <sz val="10"/>
        <rFont val="Calibri"/>
        <family val="2"/>
      </rPr>
      <t>The members of the board, are given orientation on the social goals of the MF-NGO</t>
    </r>
  </si>
  <si>
    <r>
      <t>6.</t>
    </r>
    <r>
      <rPr>
        <sz val="7"/>
        <rFont val="Times New Roman"/>
        <family val="1"/>
      </rPr>
      <t xml:space="preserve">     </t>
    </r>
    <r>
      <rPr>
        <sz val="10"/>
        <rFont val="Calibri"/>
        <family val="2"/>
      </rPr>
      <t>The management is given orientation on the social goals of the MF-NGO</t>
    </r>
  </si>
  <si>
    <r>
      <t>1.</t>
    </r>
    <r>
      <rPr>
        <sz val="7"/>
        <rFont val="Times New Roman"/>
        <family val="1"/>
      </rPr>
      <t xml:space="preserve">     </t>
    </r>
    <r>
      <rPr>
        <sz val="10"/>
        <rFont val="Calibri"/>
        <family val="2"/>
      </rPr>
      <t xml:space="preserve">The MF-NGO has a vision/mission statement that clearly states the low-income people as target clientele. </t>
    </r>
  </si>
  <si>
    <r>
      <t>2.</t>
    </r>
    <r>
      <rPr>
        <sz val="7"/>
        <rFont val="Times New Roman"/>
        <family val="1"/>
      </rPr>
      <t xml:space="preserve">     </t>
    </r>
    <r>
      <rPr>
        <sz val="10"/>
        <rFont val="Calibri"/>
        <family val="2"/>
      </rPr>
      <t>The MF-NGO circulates the vision/mission to both management and staff.</t>
    </r>
  </si>
  <si>
    <r>
      <t>3.</t>
    </r>
    <r>
      <rPr>
        <sz val="7"/>
        <rFont val="Times New Roman"/>
        <family val="1"/>
      </rPr>
      <t xml:space="preserve">     </t>
    </r>
    <r>
      <rPr>
        <sz val="10"/>
        <rFont val="Calibri"/>
        <family val="2"/>
      </rPr>
      <t>The MF-NGO has a strategy that clearly defines the specific characteristics of the target clientele.</t>
    </r>
  </si>
  <si>
    <r>
      <t>4.</t>
    </r>
    <r>
      <rPr>
        <sz val="7"/>
        <rFont val="Times New Roman"/>
        <family val="1"/>
      </rPr>
      <t xml:space="preserve">     </t>
    </r>
    <r>
      <rPr>
        <sz val="10"/>
        <rFont val="Calibri"/>
        <family val="2"/>
      </rPr>
      <t>The MF-NGO has identified specific indicators that measures its progress towards attaining its social goals, including gender and environment.</t>
    </r>
  </si>
  <si>
    <r>
      <t>7.</t>
    </r>
    <r>
      <rPr>
        <sz val="7"/>
        <rFont val="Times New Roman"/>
        <family val="1"/>
      </rPr>
      <t xml:space="preserve">     </t>
    </r>
    <r>
      <rPr>
        <sz val="10"/>
        <rFont val="Calibri"/>
        <family val="2"/>
      </rPr>
      <t>The employees are given continuing orientation on the social goals of the MF-NGO</t>
    </r>
  </si>
  <si>
    <r>
      <t>11.</t>
    </r>
    <r>
      <rPr>
        <sz val="7"/>
        <rFont val="Times New Roman"/>
        <family val="1"/>
      </rPr>
      <t xml:space="preserve">   </t>
    </r>
    <r>
      <rPr>
        <sz val="10"/>
        <rFont val="Calibri"/>
        <family val="2"/>
      </rPr>
      <t xml:space="preserve">The MF-NGO conducts client satisfaction surveys and exit surveys. </t>
    </r>
  </si>
  <si>
    <r>
      <t>10.</t>
    </r>
    <r>
      <rPr>
        <sz val="7"/>
        <rFont val="Times New Roman"/>
        <family val="1"/>
      </rPr>
      <t xml:space="preserve">   </t>
    </r>
    <r>
      <rPr>
        <sz val="10"/>
        <rFont val="Calibri"/>
        <family val="2"/>
      </rPr>
      <t>The MF-NGO conducts market research before introducing or modifying products and services.</t>
    </r>
  </si>
  <si>
    <r>
      <t>12.</t>
    </r>
    <r>
      <rPr>
        <sz val="7"/>
        <rFont val="Times New Roman"/>
        <family val="1"/>
      </rPr>
      <t xml:space="preserve">   </t>
    </r>
    <r>
      <rPr>
        <sz val="10"/>
        <rFont val="Calibri"/>
        <family val="2"/>
      </rPr>
      <t>The MF-NGO uses the result of the client satisfaction and exit surveys in designing/improving its products and services.</t>
    </r>
  </si>
  <si>
    <r>
      <t>14.</t>
    </r>
    <r>
      <rPr>
        <sz val="7"/>
        <rFont val="Times New Roman"/>
        <family val="1"/>
      </rPr>
      <t xml:space="preserve">   </t>
    </r>
    <r>
      <rPr>
        <sz val="10"/>
        <color indexed="8"/>
        <rFont val="Calibri"/>
        <family val="2"/>
      </rPr>
      <t>The MF-NGO submits and access credit data of all borrowers to and from the CIC and/or MIDAS</t>
    </r>
  </si>
  <si>
    <r>
      <t>15.</t>
    </r>
    <r>
      <rPr>
        <sz val="7"/>
        <color indexed="8"/>
        <rFont val="Times New Roman"/>
        <family val="1"/>
      </rPr>
      <t xml:space="preserve">   </t>
    </r>
    <r>
      <rPr>
        <sz val="10"/>
        <color indexed="8"/>
        <rFont val="Calibri"/>
        <family val="2"/>
      </rPr>
      <t>The MF-NGO conducts repayment capacity analysis of each clientele prior to loan approval</t>
    </r>
  </si>
  <si>
    <r>
      <t>17.</t>
    </r>
    <r>
      <rPr>
        <sz val="7"/>
        <color indexed="8"/>
        <rFont val="Times New Roman"/>
        <family val="1"/>
      </rPr>
      <t xml:space="preserve">   </t>
    </r>
    <r>
      <rPr>
        <sz val="10"/>
        <color indexed="8"/>
        <rFont val="Calibri"/>
        <family val="2"/>
      </rPr>
      <t xml:space="preserve">The MF-NGO discloses to clients all relevant costs related to the financial products and services it offers. </t>
    </r>
  </si>
  <si>
    <r>
      <t>18.</t>
    </r>
    <r>
      <rPr>
        <sz val="7"/>
        <color indexed="8"/>
        <rFont val="Times New Roman"/>
        <family val="1"/>
      </rPr>
      <t xml:space="preserve">   </t>
    </r>
    <r>
      <rPr>
        <sz val="10"/>
        <color indexed="8"/>
        <rFont val="Calibri"/>
        <family val="2"/>
      </rPr>
      <t xml:space="preserve">The MF-NGO gives clients adequate time to review the terms and conditions of financial products, ask questions and receive additional information prior to signing of contracts. </t>
    </r>
    <r>
      <rPr>
        <sz val="10"/>
        <color indexed="8"/>
        <rFont val="MS Mincho"/>
        <family val="3"/>
        <charset val="128"/>
      </rPr>
      <t> </t>
    </r>
  </si>
  <si>
    <r>
      <t>19.</t>
    </r>
    <r>
      <rPr>
        <sz val="7"/>
        <color indexed="8"/>
        <rFont val="Times New Roman"/>
        <family val="1"/>
      </rPr>
      <t xml:space="preserve">   </t>
    </r>
    <r>
      <rPr>
        <sz val="10"/>
        <color indexed="8"/>
        <rFont val="Calibri"/>
        <family val="2"/>
      </rPr>
      <t xml:space="preserve">The MF-NGO complies with the Truth in Lending Act by clearly stating the amount and method of interest rate computation in the disclosure statement.  The Truth in Lending Act is prominently displayed and posted in the premises of the MF-NGO.  </t>
    </r>
  </si>
  <si>
    <r>
      <t>20.</t>
    </r>
    <r>
      <rPr>
        <b/>
        <i/>
        <sz val="7"/>
        <color indexed="8"/>
        <rFont val="Times New Roman"/>
        <family val="1"/>
      </rPr>
      <t xml:space="preserve">   </t>
    </r>
    <r>
      <rPr>
        <sz val="10"/>
        <color indexed="8"/>
        <rFont val="Calibri"/>
        <family val="2"/>
      </rPr>
      <t>The MF-NGO has a code of conduct that promotes the fair and respectful treatment of clients.</t>
    </r>
  </si>
  <si>
    <r>
      <t>22.</t>
    </r>
    <r>
      <rPr>
        <sz val="7"/>
        <color indexed="8"/>
        <rFont val="Times New Roman"/>
        <family val="1"/>
      </rPr>
      <t xml:space="preserve">   </t>
    </r>
    <r>
      <rPr>
        <sz val="10"/>
        <color indexed="8"/>
        <rFont val="Calibri"/>
        <family val="2"/>
      </rPr>
      <t xml:space="preserve">The MF-NGO trains its staff and third party collection agents on debt collection practices and loan recovery procedures.  </t>
    </r>
  </si>
  <si>
    <r>
      <t>23.</t>
    </r>
    <r>
      <rPr>
        <b/>
        <i/>
        <sz val="7"/>
        <color indexed="8"/>
        <rFont val="Times New Roman"/>
        <family val="1"/>
      </rPr>
      <t xml:space="preserve">   </t>
    </r>
    <r>
      <rPr>
        <sz val="10"/>
        <color indexed="8"/>
        <rFont val="Calibri"/>
        <family val="2"/>
      </rPr>
      <t xml:space="preserve">The MF-NGO has an effective mechanism in place to receive and resolve complaints from clients. </t>
    </r>
  </si>
  <si>
    <r>
      <t>24.</t>
    </r>
    <r>
      <rPr>
        <sz val="7"/>
        <color indexed="8"/>
        <rFont val="Times New Roman"/>
        <family val="1"/>
      </rPr>
      <t xml:space="preserve">   </t>
    </r>
    <r>
      <rPr>
        <sz val="10"/>
        <color indexed="8"/>
        <rFont val="Calibri"/>
        <family val="2"/>
      </rPr>
      <t xml:space="preserve">The MF-NGO informs its clients about their rights to complain and how to submit a complain.   </t>
    </r>
  </si>
  <si>
    <r>
      <t>28.</t>
    </r>
    <r>
      <rPr>
        <sz val="7"/>
        <rFont val="Times New Roman"/>
        <family val="1"/>
      </rPr>
      <t xml:space="preserve">   </t>
    </r>
    <r>
      <rPr>
        <sz val="10"/>
        <rFont val="Calibri"/>
        <family val="2"/>
      </rPr>
      <t xml:space="preserve">The MF-NGO complies with the minimum wage law.  </t>
    </r>
  </si>
  <si>
    <r>
      <t>29.</t>
    </r>
    <r>
      <rPr>
        <sz val="7"/>
        <rFont val="Times New Roman"/>
        <family val="1"/>
      </rPr>
      <t xml:space="preserve">   </t>
    </r>
    <r>
      <rPr>
        <sz val="10"/>
        <rFont val="Calibri"/>
        <family val="2"/>
      </rPr>
      <t>The MF-NGO communicates to its employees the terms of their employment.</t>
    </r>
  </si>
  <si>
    <r>
      <t>30.</t>
    </r>
    <r>
      <rPr>
        <sz val="7"/>
        <rFont val="Times New Roman"/>
        <family val="1"/>
      </rPr>
      <t xml:space="preserve">   </t>
    </r>
    <r>
      <rPr>
        <sz val="10"/>
        <rFont val="Calibri"/>
        <family val="2"/>
      </rPr>
      <t xml:space="preserve">The MF-NGO provides continuous training to its staff and employees.  </t>
    </r>
  </si>
  <si>
    <t>REQUIRED FOR</t>
  </si>
  <si>
    <t>Principle 1: The Microfinance NGO should be headed by a competent, working board to foster the long-term success of the organization, and to sustain its consistent growth and operation in a manner aligned with its Vision, Mission and Social, Financial and Governance Goals and the long-term best interests of its members, clients, and other stakeholders.</t>
  </si>
  <si>
    <r>
      <rPr>
        <b/>
        <sz val="11"/>
        <color indexed="8"/>
        <rFont val="Cambria"/>
        <family val="1"/>
      </rPr>
      <t xml:space="preserve">1.1(a) </t>
    </r>
    <r>
      <rPr>
        <sz val="11"/>
        <color indexed="8"/>
        <rFont val="Cambria"/>
        <family val="1"/>
      </rPr>
      <t>Is the organization’s board composed of trustees with a collective working knowledge, experience or expertise that is relevant to the Microfinance NGO and its Vision, Mission and Social, Financial and Governance Goals (VMSFGG)?</t>
    </r>
  </si>
  <si>
    <t xml:space="preserve">Notice to Members’ meeting (Should include the nominees for trustees and their qualifications) </t>
  </si>
  <si>
    <t>General Information Sheet</t>
  </si>
  <si>
    <t>Board Charter and Manual on Good Governance</t>
  </si>
  <si>
    <t>Reports</t>
  </si>
  <si>
    <t>Curriculum Vitae of the Chairperson</t>
  </si>
  <si>
    <t>Succession Planning Program</t>
  </si>
  <si>
    <t>By-Laws</t>
  </si>
  <si>
    <t>Payroll/Remuneration Policy</t>
  </si>
  <si>
    <t>Nomination and Election Policy</t>
  </si>
  <si>
    <t>Internal Policies and Board Minutes and Resolutions</t>
  </si>
  <si>
    <t>Internal Policies</t>
  </si>
  <si>
    <t>Mandatory for LARGE</t>
  </si>
  <si>
    <t>Risk Management Framework/Policy</t>
  </si>
  <si>
    <t>By-Laws
Board Charter</t>
  </si>
  <si>
    <t>Minutes of the Meeting</t>
  </si>
  <si>
    <r>
      <rPr>
        <b/>
        <sz val="11"/>
        <color indexed="8"/>
        <rFont val="Cambria"/>
        <family val="1"/>
      </rPr>
      <t>2.11(c)</t>
    </r>
    <r>
      <rPr>
        <sz val="11"/>
        <color indexed="8"/>
        <rFont val="Cambria"/>
        <family val="1"/>
      </rPr>
      <t xml:space="preserve"> Is the Board Charter publicly available and posted on the Microfinance NGO’s website, social media account of the MF-NGO or the website of the alliance/association to which it belongs?</t>
    </r>
  </si>
  <si>
    <t>Website/Social Media Account</t>
  </si>
  <si>
    <t>Committee Charter and Manual on Good Governance</t>
  </si>
  <si>
    <t xml:space="preserve">Committee Charter  </t>
  </si>
  <si>
    <t>Committee Charter</t>
  </si>
  <si>
    <r>
      <rPr>
        <b/>
        <sz val="11"/>
        <color indexed="8"/>
        <rFont val="Cambria"/>
        <family val="1"/>
      </rPr>
      <t xml:space="preserve">3.5(c) </t>
    </r>
    <r>
      <rPr>
        <sz val="11"/>
        <color indexed="8"/>
        <rFont val="Cambria"/>
        <family val="1"/>
      </rPr>
      <t>Are the Charters fully disclosed on the website, social media of the Microfinance NGO or the alliance/association to which it belongs?</t>
    </r>
  </si>
  <si>
    <t>Corporate Secretary’s Certificate on Attendance of the Board</t>
  </si>
  <si>
    <r>
      <rPr>
        <b/>
        <sz val="11"/>
        <color indexed="8"/>
        <rFont val="Cambria"/>
        <family val="1"/>
      </rPr>
      <t xml:space="preserve">4.2 </t>
    </r>
    <r>
      <rPr>
        <sz val="11"/>
        <color indexed="8"/>
        <rFont val="Cambria"/>
        <family val="1"/>
      </rPr>
      <t>Do trustees notify the Board where he/she is an incumbent trustee before accepting a trusteeship/   directorship in another organization/company, particularly if there is a potential conflict of interest?</t>
    </r>
  </si>
  <si>
    <t>Disclosure Statement of the Board Member</t>
  </si>
  <si>
    <t>Minutes of the Annual Members meeting/ General Information Sheet</t>
  </si>
  <si>
    <t>Policies/Board Charter</t>
  </si>
  <si>
    <r>
      <rPr>
        <b/>
        <sz val="11"/>
        <color indexed="8"/>
        <rFont val="Cambria"/>
        <family val="1"/>
      </rPr>
      <t>5.2(a)</t>
    </r>
    <r>
      <rPr>
        <sz val="11"/>
        <color indexed="8"/>
        <rFont val="Cambria"/>
        <family val="1"/>
      </rPr>
      <t xml:space="preserve"> Are the  positions of Chairperson of the Board and Executive Director/General Manager/President held by separate individuals?  </t>
    </r>
  </si>
  <si>
    <r>
      <rPr>
        <b/>
        <sz val="11"/>
        <color indexed="8"/>
        <rFont val="Cambria"/>
        <family val="1"/>
      </rPr>
      <t>5.2(b)</t>
    </r>
    <r>
      <rPr>
        <sz val="11"/>
        <color indexed="8"/>
        <rFont val="Cambria"/>
        <family val="1"/>
      </rPr>
      <t xml:space="preserve"> Do the Chairperson of the Board and Executive Director/General Manager/President each have clearly defined responsibilities?</t>
    </r>
  </si>
  <si>
    <t>Board Policy</t>
  </si>
  <si>
    <r>
      <rPr>
        <b/>
        <sz val="11"/>
        <color indexed="8"/>
        <rFont val="Cambria"/>
        <family val="1"/>
      </rPr>
      <t xml:space="preserve">7.1(a) </t>
    </r>
    <r>
      <rPr>
        <sz val="11"/>
        <color indexed="8"/>
        <rFont val="Cambria"/>
        <family val="1"/>
      </rPr>
      <t xml:space="preserve">Does the Board adopt a Code of Conduct and Ethics, which provides standards for professional and ethical behavior, as well as articulate acceptable and unacceptable conduct and practices in internal and external dealings?                                    </t>
    </r>
  </si>
  <si>
    <t>Code of Conduct and Ethics</t>
  </si>
  <si>
    <t>Company Policy</t>
  </si>
  <si>
    <r>
      <rPr>
        <b/>
        <sz val="11"/>
        <color indexed="8"/>
        <rFont val="Cambria"/>
        <family val="1"/>
      </rPr>
      <t>7.1(c)</t>
    </r>
    <r>
      <rPr>
        <sz val="11"/>
        <color indexed="8"/>
        <rFont val="Cambria"/>
        <family val="1"/>
      </rPr>
      <t xml:space="preserve"> Is the Code disclosed and made available to the public through the website, social media account of the organization or of the alliance/association to which it belongs?</t>
    </r>
  </si>
  <si>
    <r>
      <rPr>
        <b/>
        <sz val="11"/>
        <color indexed="8"/>
        <rFont val="Cambria"/>
        <family val="1"/>
      </rPr>
      <t xml:space="preserve">8.1 </t>
    </r>
    <r>
      <rPr>
        <sz val="11"/>
        <color indexed="8"/>
        <rFont val="Cambria"/>
        <family val="1"/>
      </rPr>
      <t>Does the organization’s Board establish disclosure policies and procedures to ensure a comprehensive, accurate, reliable and timely disclosure to its members and other stakeholders of the organization’s financial condition, results and operations?</t>
    </r>
  </si>
  <si>
    <t>Disclosure Policy / Minutes of the AMM / Agenda of the AMM</t>
  </si>
  <si>
    <t>Sworn Statement &amp; Audited Financial Statement (AFS)</t>
  </si>
  <si>
    <t>Disclosure Policy / Non-financial Information/ Notice of Members’s Meeting (with background on Nominees to the Board)</t>
  </si>
  <si>
    <t>Disclosure Policy / Conflict of Interest Policies/ Manual on Good Governance</t>
  </si>
  <si>
    <t>Policy Disclosure/ Manual on Good Governance</t>
  </si>
  <si>
    <t>Manual on Good Governance</t>
  </si>
  <si>
    <t>Mandatory for All</t>
  </si>
  <si>
    <t>Internal Control Policy/ Manual on Good Governance</t>
  </si>
  <si>
    <t>Internal Control/Audit Policy/ Manual on Good Governance</t>
  </si>
  <si>
    <r>
      <rPr>
        <b/>
        <sz val="11"/>
        <color indexed="8"/>
        <rFont val="Cambria"/>
        <family val="1"/>
      </rPr>
      <t>12.2</t>
    </r>
    <r>
      <rPr>
        <sz val="11"/>
        <color indexed="8"/>
        <rFont val="Cambria"/>
        <family val="1"/>
      </rPr>
      <t xml:space="preserve"> Does the  Board send out and post on its website, social media account or on the website of the alliance/association to which it belongs, the Notice of Annual and Special Membership Meetings with suffient  and relevant information at least 21 calendar days before the meeting?</t>
    </r>
  </si>
  <si>
    <r>
      <rPr>
        <b/>
        <sz val="11"/>
        <color indexed="8"/>
        <rFont val="Cambria"/>
        <family val="1"/>
      </rPr>
      <t>12.3</t>
    </r>
    <r>
      <rPr>
        <sz val="11"/>
        <color indexed="8"/>
        <rFont val="Cambria"/>
        <family val="1"/>
      </rPr>
      <t xml:space="preserve">  Does the Board make available the Minutes of Annual and Special Membership Meetings within ten (10) business days from the date of the meeting by posting it on its website, social media account or the website of the alliance/association which it belongs, or by posting it in any public place in the community? </t>
    </r>
  </si>
  <si>
    <t>List of Stakeholders/Strategic Plan</t>
  </si>
  <si>
    <r>
      <rPr>
        <b/>
        <sz val="11"/>
        <color indexed="8"/>
        <rFont val="Cambria"/>
        <family val="1"/>
      </rPr>
      <t>13.1(b)</t>
    </r>
    <r>
      <rPr>
        <sz val="11"/>
        <color indexed="8"/>
        <rFont val="Cambria"/>
        <family val="1"/>
      </rPr>
      <t xml:space="preserve"> Does the Board promote cooperation between the organization’s stakeholders and the Microfinance NGO in carrying out its Vision, Mission and Social, Financial and Governance Goals, and in promoting social welfare and sustainability? </t>
    </r>
  </si>
  <si>
    <t>Memorandum of Agreement/Loans Agreement with Creditors/Donors/Community</t>
  </si>
  <si>
    <t>Stakeholder Policies/ Manual on Good Governance</t>
  </si>
  <si>
    <t xml:space="preserve">Principle 14: A mechanism for participation of various stakeholders should be developed to create a symbiotic environment with them in realizing the Microfinance NGO’s Vision, Mission and Social, Financial and Governance Goals. </t>
  </si>
  <si>
    <t>MOA/Stakeholder Policies/Manual on Good Governance</t>
  </si>
  <si>
    <t>Attendance on Meetings/ Stakeholder Policies/ Manual on Good Governance</t>
  </si>
  <si>
    <r>
      <t xml:space="preserve">1.1(b) </t>
    </r>
    <r>
      <rPr>
        <sz val="11"/>
        <color indexed="8"/>
        <rFont val="Cambria"/>
        <family val="1"/>
      </rPr>
      <t xml:space="preserve">Does the Board ensure that it has an appropriate mix of competence, expertise and concern for the poor and the marginalized to enable it to fulfill its roles, responsibilities and social advocacies and respond to the needs of the organization based on its stated purpose or mission? </t>
    </r>
  </si>
  <si>
    <r>
      <t xml:space="preserve">1.2(a) </t>
    </r>
    <r>
      <rPr>
        <sz val="11"/>
        <color indexed="8"/>
        <rFont val="Cambria"/>
        <family val="1"/>
      </rPr>
      <t>Is the Board composed of a majority of non-executive trustees who possess the necessary qualifications to effectively participate and help secure objective, independent judgment on the Microfinance NGO’s Vision, Mission and Social, Financial and Governance Goals (VMSFGG)?</t>
    </r>
  </si>
  <si>
    <r>
      <t xml:space="preserve">1.2(b) </t>
    </r>
    <r>
      <rPr>
        <sz val="11"/>
        <color indexed="8"/>
        <rFont val="Cambria"/>
        <family val="1"/>
      </rPr>
      <t xml:space="preserve">Is twenty percent (20%) of the Board composed of member-clients of the Microfinance NGO who possess the necessary qualifications and none of the disqualifications? </t>
    </r>
  </si>
  <si>
    <r>
      <t xml:space="preserve">1.3(b)  </t>
    </r>
    <r>
      <rPr>
        <sz val="11"/>
        <color indexed="8"/>
        <rFont val="Cambria"/>
        <family val="1"/>
      </rPr>
      <t>On having an orientation program for first-time trustees and relevant annual continuing training for all trustees and key officers?</t>
    </r>
  </si>
  <si>
    <r>
      <t>1.4</t>
    </r>
    <r>
      <rPr>
        <sz val="11"/>
        <color indexed="8"/>
        <rFont val="Cambria"/>
        <family val="1"/>
      </rPr>
      <t xml:space="preserve"> Does the organization have a policy on board diversity, including social consciousness and gender diversity?</t>
    </r>
  </si>
  <si>
    <r>
      <t xml:space="preserve">1.5 </t>
    </r>
    <r>
      <rPr>
        <sz val="11"/>
        <color indexed="8"/>
        <rFont val="Cambria"/>
        <family val="1"/>
      </rPr>
      <t>Is the organization’s Board assisted in its duties by a Corporate Secretary, who annually attends relevant trainings, including those on good governance?</t>
    </r>
  </si>
  <si>
    <r>
      <t xml:space="preserve">1.6 </t>
    </r>
    <r>
      <rPr>
        <sz val="11"/>
        <color indexed="8"/>
        <rFont val="Cambria"/>
        <family val="1"/>
      </rPr>
      <t>Is the organization’s Board assisted in its duties by a Compliance Officer, who annually attends relevant trainings, including those on good governance?</t>
    </r>
  </si>
  <si>
    <t>Presumption of Regularity</t>
  </si>
  <si>
    <r>
      <t xml:space="preserve">2.2(a) </t>
    </r>
    <r>
      <rPr>
        <sz val="11"/>
        <color indexed="8"/>
        <rFont val="Cambria"/>
        <family val="1"/>
      </rPr>
      <t>Does the organization’s Board oversee the development of and approve the Microfinance NGO’s Vision, Mission, Social and Financial and Governance Goals (VMSFGG), focusing on the low income and marginalized sectors as target clientele?</t>
    </r>
  </si>
  <si>
    <r>
      <t xml:space="preserve">2.2(b) </t>
    </r>
    <r>
      <rPr>
        <sz val="11"/>
        <color indexed="8"/>
        <rFont val="Cambria"/>
        <family val="1"/>
      </rPr>
      <t>Does the organization’s Board regularly review the VMSFGG and monitor the implementation of the Goals, in order to sustain the organization’s long-term viability?</t>
    </r>
  </si>
  <si>
    <r>
      <t xml:space="preserve">2.3 </t>
    </r>
    <r>
      <rPr>
        <sz val="11"/>
        <color indexed="8"/>
        <rFont val="Cambria"/>
        <family val="1"/>
      </rPr>
      <t xml:space="preserve">Does the Board ensure  compliance with all applicable laws and their mechanisms, such as on the Magna Carta for Women and all environmental laws? </t>
    </r>
  </si>
  <si>
    <r>
      <t xml:space="preserve">2.4 </t>
    </r>
    <r>
      <rPr>
        <sz val="11"/>
        <color indexed="8"/>
        <rFont val="Cambria"/>
        <family val="1"/>
      </rPr>
      <t>Is the Board headed by a competent and qualified Chairperson?</t>
    </r>
  </si>
  <si>
    <r>
      <t xml:space="preserve">2.5(a) </t>
    </r>
    <r>
      <rPr>
        <sz val="11"/>
        <color indexed="8"/>
        <rFont val="Cambria"/>
        <family val="1"/>
      </rPr>
      <t>Has the Board been responsible for ensuring and adopting an effective succession planning program for trustees and management to ensure the Microfinance NGO’s  sustainability and continued assistance to its chosen sector/community?</t>
    </r>
  </si>
  <si>
    <r>
      <t xml:space="preserve">2.5(b) </t>
    </r>
    <r>
      <rPr>
        <sz val="11"/>
        <color indexed="8"/>
        <rFont val="Cambria"/>
        <family val="1"/>
      </rPr>
      <t>Has the Board set up rules/guidelines in case of cessation of any trustee from the board?</t>
    </r>
  </si>
  <si>
    <r>
      <t xml:space="preserve">2.6(a) </t>
    </r>
    <r>
      <rPr>
        <sz val="11"/>
        <color indexed="8"/>
        <rFont val="Cambria"/>
        <family val="1"/>
      </rPr>
      <t>Does the  Board align the remuneration of management with the nature, objectives and long term interests of the Microfinance NGO?</t>
    </r>
  </si>
  <si>
    <r>
      <t xml:space="preserve">2.7(a) </t>
    </r>
    <r>
      <rPr>
        <sz val="11"/>
        <color indexed="8"/>
        <rFont val="Cambria"/>
        <family val="1"/>
      </rPr>
      <t>Does the Board disclose in its Manual on Corporate Governance a formal and transparent board nomination and election policy, which includes how it accepts and reviews nominated candidates?</t>
    </r>
  </si>
  <si>
    <r>
      <rPr>
        <b/>
        <sz val="11"/>
        <color indexed="8"/>
        <rFont val="Cambria"/>
        <family val="1"/>
      </rPr>
      <t>(ii)</t>
    </r>
    <r>
      <rPr>
        <sz val="11"/>
        <color indexed="8"/>
        <rFont val="Cambria"/>
        <family val="1"/>
      </rPr>
      <t xml:space="preserve"> In the replacement of a trustee?</t>
    </r>
  </si>
  <si>
    <r>
      <t xml:space="preserve">2.10(a) </t>
    </r>
    <r>
      <rPr>
        <sz val="11"/>
        <color indexed="8"/>
        <rFont val="Cambria"/>
        <family val="1"/>
      </rPr>
      <t>Does the Board oversee that a sound risk management framework is in place to effectively identify, monitor, assess and manage key risks?</t>
    </r>
  </si>
  <si>
    <r>
      <t xml:space="preserve">2.10(b) </t>
    </r>
    <r>
      <rPr>
        <sz val="11"/>
        <color indexed="8"/>
        <rFont val="Cambria"/>
        <family val="1"/>
      </rPr>
      <t>Does the risk management framework guide the Board in identifying the effectiveness of risk management strategies?</t>
    </r>
  </si>
  <si>
    <r>
      <t xml:space="preserve">2.11(a) </t>
    </r>
    <r>
      <rPr>
        <sz val="11"/>
        <color indexed="8"/>
        <rFont val="Cambria"/>
        <family val="1"/>
      </rPr>
      <t>Does the  Board have a Board Charter that formalizes and clearly states its roles, responsibilities and accountabilities in carrying out its fiduciary duties, particularly in relation to social, financial and governance goals?</t>
    </r>
  </si>
  <si>
    <r>
      <t>2.11(b)</t>
    </r>
    <r>
      <rPr>
        <sz val="11"/>
        <color indexed="8"/>
        <rFont val="Cambria"/>
        <family val="1"/>
      </rPr>
      <t xml:space="preserve"> Does the Board Charter serve as a guide to the trustees in the  Performance of their functions? </t>
    </r>
  </si>
  <si>
    <r>
      <t xml:space="preserve">3.1 </t>
    </r>
    <r>
      <rPr>
        <sz val="11"/>
        <color indexed="8"/>
        <rFont val="Cambria"/>
        <family val="1"/>
      </rPr>
      <t>Does the Board establish board committees that focus on specific board functions to aid in the optimal performance of its roles and responsibilities?  For a Microfinance NGO with relatively small and lean operations, does the board identify specific members of the Board who shall be responsible for specific board functions?</t>
    </r>
  </si>
  <si>
    <r>
      <t xml:space="preserve">3.2(a) </t>
    </r>
    <r>
      <rPr>
        <sz val="11"/>
        <color indexed="8"/>
        <rFont val="Cambria"/>
        <family val="1"/>
      </rPr>
      <t>Does the organization’s Board have an Audit Committee to enhance its oversight capability over the organization’s financial reporting, internal control system, internal and external audit processes, and compliance with applicable laws and regulations?</t>
    </r>
  </si>
  <si>
    <r>
      <t xml:space="preserve">3.2(b) </t>
    </r>
    <r>
      <rPr>
        <sz val="11"/>
        <color indexed="8"/>
        <rFont val="Cambria"/>
        <family val="1"/>
      </rPr>
      <t>Is the Audit Committee composed of at least three (3) appropriately qualified non-executive trustees?</t>
    </r>
  </si>
  <si>
    <r>
      <t xml:space="preserve">3.3(a) </t>
    </r>
    <r>
      <rPr>
        <sz val="11"/>
        <color indexed="8"/>
        <rFont val="Cambria"/>
        <family val="1"/>
      </rPr>
      <t>Does the organization’s Board have a Governance Committee to assist the Board in the performance of its good governance responsibilities, including the functions of a Nomination and Remuneration Committee?</t>
    </r>
  </si>
  <si>
    <r>
      <t xml:space="preserve">3.4(a) </t>
    </r>
    <r>
      <rPr>
        <sz val="11"/>
        <color indexed="8"/>
        <rFont val="Cambria"/>
        <family val="1"/>
      </rPr>
      <t>Does the organization’s Board have a Finance and Risk Committee that is tasked with the continuing review of the financial affairs and determination and management of potential risks of the Microfinance NGO?</t>
    </r>
  </si>
  <si>
    <r>
      <t xml:space="preserve">3.4(d) </t>
    </r>
    <r>
      <rPr>
        <sz val="11"/>
        <color indexed="8"/>
        <rFont val="Cambria"/>
        <family val="1"/>
      </rPr>
      <t xml:space="preserve">Does the organization’s Risk Officer provide technical support to the Risk and Finance Committee? </t>
    </r>
  </si>
  <si>
    <r>
      <t xml:space="preserve">3.5(a) </t>
    </r>
    <r>
      <rPr>
        <sz val="11"/>
        <color indexed="8"/>
        <rFont val="Cambria"/>
        <family val="1"/>
      </rPr>
      <t>Are all established Committees required to have Committee Charters stating in plain terms its purposes, memberships, structures, operations, reporting processes, resources and other relevant information?</t>
    </r>
  </si>
  <si>
    <r>
      <t xml:space="preserve">3.5(b) </t>
    </r>
    <r>
      <rPr>
        <sz val="11"/>
        <color indexed="8"/>
        <rFont val="Cambria"/>
        <family val="1"/>
      </rPr>
      <t>Do the Charters provide the standards for evaluating the performance of the committees?</t>
    </r>
  </si>
  <si>
    <t>Assessment Results</t>
  </si>
  <si>
    <t>Auditor’s Report of the AFS</t>
  </si>
  <si>
    <t xml:space="preserve">Microenterprise Development Plan </t>
  </si>
  <si>
    <t xml:space="preserve">
Website/Social Media Account</t>
  </si>
  <si>
    <t xml:space="preserve">Manual on Good Governance </t>
  </si>
  <si>
    <r>
      <rPr>
        <b/>
        <sz val="11"/>
        <color indexed="8"/>
        <rFont val="Cambria"/>
        <family val="1"/>
      </rPr>
      <t>(ii)</t>
    </r>
    <r>
      <rPr>
        <sz val="11"/>
        <color indexed="8"/>
        <rFont val="Cambria"/>
        <family val="1"/>
      </rPr>
      <t xml:space="preserve"> In its website, social media account or in the website of the alliance/association to which it belongs? For small Microfinance NGO, does the organization post its Microenterprise Development Programs and Services in public markets and other public places where the Microfinance clients are located? </t>
    </r>
  </si>
  <si>
    <r>
      <rPr>
        <b/>
        <sz val="11"/>
        <color indexed="8"/>
        <rFont val="Cambria"/>
        <family val="1"/>
      </rPr>
      <t>(i)</t>
    </r>
    <r>
      <rPr>
        <sz val="11"/>
        <color indexed="8"/>
        <rFont val="Cambria"/>
        <family val="1"/>
      </rPr>
      <t xml:space="preserve"> To the regulators?                                                                                                </t>
    </r>
  </si>
  <si>
    <r>
      <t xml:space="preserve">10.1 </t>
    </r>
    <r>
      <rPr>
        <sz val="11"/>
        <color indexed="8"/>
        <rFont val="Cambria"/>
        <family val="1"/>
      </rPr>
      <t>For larger Microfinance NGOs, does the organization have a working and accessible website to ensure a comprehensive, cost-efficient, transparent and timely manner of disseminating relevant information to the public?  For smaller Microfinance NGO, does the organization have a social media account to ensure a comprehensive, cost-efficient, transparent and timely manner of disseminating relevant information to the public?</t>
    </r>
  </si>
  <si>
    <r>
      <t xml:space="preserve">10.2 </t>
    </r>
    <r>
      <rPr>
        <sz val="11"/>
        <color indexed="8"/>
        <rFont val="Cambria"/>
        <family val="1"/>
      </rPr>
      <t>Does the organization have a process that provides regular updates, advisories and all other relevant information to its members and all stakeholders?</t>
    </r>
  </si>
  <si>
    <r>
      <t xml:space="preserve">12.4(a) </t>
    </r>
    <r>
      <rPr>
        <sz val="11"/>
        <color indexed="8"/>
        <rFont val="Cambria"/>
        <family val="1"/>
      </rPr>
      <t>Does the Board make available, at the option of a member, an alternative dispute mechanism to resolve intra-corporate disputes in an amicable and effective manner?</t>
    </r>
  </si>
  <si>
    <r>
      <rPr>
        <b/>
        <sz val="11"/>
        <color indexed="8"/>
        <rFont val="Cambria"/>
        <family val="1"/>
      </rPr>
      <t>(ii)</t>
    </r>
    <r>
      <rPr>
        <sz val="11"/>
        <color indexed="8"/>
        <rFont val="Cambria"/>
        <family val="1"/>
      </rPr>
      <t xml:space="preserve"> Its website, social media account or the website of the alliance/association to which it belongs?      </t>
    </r>
  </si>
  <si>
    <r>
      <t xml:space="preserve">12.4(b) </t>
    </r>
    <r>
      <rPr>
        <sz val="11"/>
        <color indexed="8"/>
        <rFont val="Cambria"/>
        <family val="1"/>
      </rPr>
      <t>Is the alternative dispute mechanism included in the organization’s Manual on Good Governance?</t>
    </r>
  </si>
  <si>
    <r>
      <rPr>
        <b/>
        <sz val="11"/>
        <color indexed="8"/>
        <rFont val="Cambria"/>
        <family val="1"/>
      </rPr>
      <t xml:space="preserve">14.1 </t>
    </r>
    <r>
      <rPr>
        <sz val="11"/>
        <color indexed="8"/>
        <rFont val="Cambria"/>
        <family val="1"/>
      </rPr>
      <t>Does the Microfinance NGO endeavor to create a good reputation by establishing policies, programs and procedures consistent with its Vision, Mission, and Social, Financial and Governance Goals (VMSFGG) and applicable laws to encourage donors and volunteers to contribute their resources, network, time and industry for the realization of the organization’s VMSFGG and to ensure sustainability of the organization?</t>
    </r>
  </si>
  <si>
    <r>
      <rPr>
        <b/>
        <sz val="11"/>
        <color indexed="8"/>
        <rFont val="Cambria"/>
        <family val="1"/>
      </rPr>
      <t xml:space="preserve">14.2 </t>
    </r>
    <r>
      <rPr>
        <sz val="11"/>
        <color indexed="8"/>
        <rFont val="Cambria"/>
        <family val="1"/>
      </rPr>
      <t>Does the Microfinance NGO enter into a collaboration with a corporation or for profit entity only when it would be advantageous to the organization’s Vision, Mission and Social, Financial and Governance Goals?</t>
    </r>
  </si>
  <si>
    <r>
      <rPr>
        <b/>
        <sz val="11"/>
        <color indexed="8"/>
        <rFont val="Cambria"/>
        <family val="1"/>
      </rPr>
      <t xml:space="preserve">14.4 </t>
    </r>
    <r>
      <rPr>
        <sz val="11"/>
        <color indexed="8"/>
        <rFont val="Cambria"/>
        <family val="1"/>
      </rPr>
      <t>Does the organization consistently communicate and cooperate with the government and intergovernmental agencies?</t>
    </r>
  </si>
  <si>
    <r>
      <rPr>
        <b/>
        <sz val="11"/>
        <color indexed="8"/>
        <rFont val="Cambria"/>
        <family val="1"/>
      </rPr>
      <t xml:space="preserve">(ii) </t>
    </r>
    <r>
      <rPr>
        <sz val="11"/>
        <color indexed="8"/>
        <rFont val="Cambria"/>
        <family val="1"/>
      </rPr>
      <t>the assessment of Key Management Officers?</t>
    </r>
  </si>
  <si>
    <r>
      <rPr>
        <b/>
        <sz val="11"/>
        <color indexed="8"/>
        <rFont val="Cambria"/>
        <family val="1"/>
      </rPr>
      <t>(ii)</t>
    </r>
    <r>
      <rPr>
        <sz val="11"/>
        <color indexed="8"/>
        <rFont val="Cambria"/>
        <family val="1"/>
      </rPr>
      <t xml:space="preserve"> of the Board of Trustees?</t>
    </r>
  </si>
  <si>
    <r>
      <rPr>
        <b/>
        <sz val="11"/>
        <color indexed="8"/>
        <rFont val="Cambria"/>
        <family val="1"/>
      </rPr>
      <t>(iii)</t>
    </r>
    <r>
      <rPr>
        <sz val="11"/>
        <color indexed="8"/>
        <rFont val="Cambria"/>
        <family val="1"/>
      </rPr>
      <t xml:space="preserve"> of members</t>
    </r>
  </si>
  <si>
    <r>
      <rPr>
        <b/>
        <sz val="11"/>
        <color indexed="8"/>
        <rFont val="Cambria"/>
        <family val="1"/>
      </rPr>
      <t>(ii)</t>
    </r>
    <r>
      <rPr>
        <sz val="11"/>
        <color indexed="8"/>
        <rFont val="Cambria"/>
        <family val="1"/>
      </rPr>
      <t xml:space="preserve"> Has relevant background, knowledge, skills and/or experience in the areas of accounting, auditing and finance? </t>
    </r>
  </si>
  <si>
    <r>
      <rPr>
        <b/>
        <sz val="11"/>
        <color indexed="8"/>
        <rFont val="Cambria"/>
        <family val="1"/>
      </rPr>
      <t xml:space="preserve">(ii)  </t>
    </r>
    <r>
      <rPr>
        <sz val="11"/>
        <color indexed="8"/>
        <rFont val="Cambria"/>
        <family val="1"/>
      </rPr>
      <t xml:space="preserve">Has relevant knowledge and experience in risk management? </t>
    </r>
  </si>
  <si>
    <r>
      <rPr>
        <b/>
        <sz val="11"/>
        <color indexed="8"/>
        <rFont val="Cambria"/>
        <family val="1"/>
      </rPr>
      <t>(ii)</t>
    </r>
    <r>
      <rPr>
        <sz val="11"/>
        <color indexed="8"/>
        <rFont val="Cambria"/>
        <family val="1"/>
      </rPr>
      <t xml:space="preserve"> Of the individual trustees?                                                                       </t>
    </r>
  </si>
  <si>
    <r>
      <rPr>
        <b/>
        <sz val="11"/>
        <color indexed="8"/>
        <rFont val="Cambria"/>
        <family val="1"/>
      </rPr>
      <t xml:space="preserve">(iii) </t>
    </r>
    <r>
      <rPr>
        <sz val="11"/>
        <color indexed="8"/>
        <rFont val="Cambria"/>
        <family val="1"/>
      </rPr>
      <t xml:space="preserve"> Of the committees?          </t>
    </r>
  </si>
  <si>
    <r>
      <rPr>
        <b/>
        <sz val="11"/>
        <color indexed="8"/>
        <rFont val="Cambria"/>
        <family val="1"/>
      </rPr>
      <t>(ii)</t>
    </r>
    <r>
      <rPr>
        <sz val="11"/>
        <color indexed="8"/>
        <rFont val="Cambria"/>
        <family val="1"/>
      </rPr>
      <t xml:space="preserve"> To management and all employees? </t>
    </r>
  </si>
  <si>
    <r>
      <rPr>
        <b/>
        <sz val="11"/>
        <color indexed="8"/>
        <rFont val="Cambria"/>
        <family val="1"/>
      </rPr>
      <t>(ii)</t>
    </r>
    <r>
      <rPr>
        <sz val="11"/>
        <color indexed="8"/>
        <rFont val="Cambria"/>
        <family val="1"/>
      </rPr>
      <t xml:space="preserve"> On loans made by the management on behalf of the organization?                                                                                                                              </t>
    </r>
  </si>
  <si>
    <r>
      <rPr>
        <b/>
        <sz val="11"/>
        <color indexed="8"/>
        <rFont val="Cambria"/>
        <family val="1"/>
      </rPr>
      <t xml:space="preserve">(iii) </t>
    </r>
    <r>
      <rPr>
        <sz val="11"/>
        <color indexed="8"/>
        <rFont val="Cambria"/>
        <family val="1"/>
      </rPr>
      <t xml:space="preserve"> On the disbursement and/or investment of  donations, grants, contributions and loans made by the management on behalf of the organization? </t>
    </r>
  </si>
  <si>
    <r>
      <rPr>
        <b/>
        <sz val="11"/>
        <rFont val="Cambria"/>
        <family val="1"/>
      </rPr>
      <t>(iii)</t>
    </r>
    <r>
      <rPr>
        <sz val="11"/>
        <rFont val="Cambria"/>
        <family val="1"/>
      </rPr>
      <t xml:space="preserve">  Its clients              </t>
    </r>
  </si>
  <si>
    <r>
      <rPr>
        <b/>
        <sz val="11"/>
        <color indexed="8"/>
        <rFont val="Cambria"/>
        <family val="1"/>
      </rPr>
      <t>(ii)</t>
    </r>
    <r>
      <rPr>
        <sz val="11"/>
        <color indexed="8"/>
        <rFont val="Cambria"/>
        <family val="1"/>
      </rPr>
      <t xml:space="preserve">  The remuneration of management                                                               taking into consideration the existing regulatory requirement on the level of administrative expenses? </t>
    </r>
  </si>
  <si>
    <r>
      <rPr>
        <b/>
        <sz val="11"/>
        <color indexed="8"/>
        <rFont val="Cambria"/>
        <family val="1"/>
      </rPr>
      <t xml:space="preserve">12.1 Does the Board ensure that the basic rights of a member are disclosed -                                                                                                 </t>
    </r>
    <r>
      <rPr>
        <sz val="11"/>
        <color indexed="8"/>
        <rFont val="Cambria"/>
        <family val="1"/>
      </rPr>
      <t xml:space="preserve">                                                                                                </t>
    </r>
    <r>
      <rPr>
        <b/>
        <sz val="11"/>
        <color indexed="8"/>
        <rFont val="Cambria"/>
        <family val="1"/>
      </rPr>
      <t>(i)</t>
    </r>
    <r>
      <rPr>
        <sz val="11"/>
        <color indexed="8"/>
        <rFont val="Cambria"/>
        <family val="1"/>
      </rPr>
      <t xml:space="preserve"> in the Manual of Good Governance?                                                            </t>
    </r>
    <r>
      <rPr>
        <b/>
        <sz val="11"/>
        <color indexed="8"/>
        <rFont val="Cambria"/>
        <family val="1"/>
      </rPr>
      <t/>
    </r>
  </si>
  <si>
    <r>
      <t xml:space="preserve">(ii) </t>
    </r>
    <r>
      <rPr>
        <sz val="11"/>
        <color indexed="8"/>
        <rFont val="Cambria"/>
        <family val="1"/>
      </rPr>
      <t>to obtain redress for the violation of their rights?</t>
    </r>
  </si>
  <si>
    <r>
      <rPr>
        <b/>
        <sz val="11"/>
        <color indexed="8"/>
        <rFont val="Cambria"/>
        <family val="1"/>
      </rPr>
      <t xml:space="preserve">2.1 </t>
    </r>
    <r>
      <rPr>
        <sz val="11"/>
        <color indexed="8"/>
        <rFont val="Cambria"/>
        <family val="1"/>
      </rPr>
      <t xml:space="preserve">Does the organization's Board act on a fully informed basis, in good faith, with due diligence and care and in the best interest of the MF-NGO and all its members and other stakeholders?                                                                                                                                                      </t>
    </r>
    <r>
      <rPr>
        <sz val="11"/>
        <color indexed="8"/>
        <rFont val="Cambria"/>
        <family val="1"/>
      </rPr>
      <t xml:space="preserve">                                                     </t>
    </r>
  </si>
  <si>
    <r>
      <t xml:space="preserve">(ii) </t>
    </r>
    <r>
      <rPr>
        <sz val="11"/>
        <color indexed="8"/>
        <rFont val="Cambria"/>
        <family val="1"/>
      </rPr>
      <t xml:space="preserve">Of the individual trustees?                   </t>
    </r>
    <r>
      <rPr>
        <b/>
        <sz val="11"/>
        <color indexed="8"/>
        <rFont val="Cambria"/>
        <family val="1"/>
      </rPr>
      <t xml:space="preserve">                                                   </t>
    </r>
  </si>
  <si>
    <r>
      <t xml:space="preserve">(iii) </t>
    </r>
    <r>
      <rPr>
        <sz val="11"/>
        <color indexed="8"/>
        <rFont val="Cambria"/>
        <family val="1"/>
      </rPr>
      <t xml:space="preserve">Of the committees?    </t>
    </r>
  </si>
  <si>
    <t xml:space="preserve">TOTAL POINTS  </t>
  </si>
  <si>
    <t>110% or more</t>
  </si>
  <si>
    <r>
      <rPr>
        <b/>
        <sz val="11"/>
        <color indexed="8"/>
        <rFont val="Cambria"/>
        <family val="1"/>
      </rPr>
      <t xml:space="preserve">14.3 </t>
    </r>
    <r>
      <rPr>
        <sz val="11"/>
        <color indexed="8"/>
        <rFont val="Cambria"/>
        <family val="1"/>
      </rPr>
      <t>Is the organization accountable to its donors, project partners and the local communities it serves?</t>
    </r>
  </si>
  <si>
    <r>
      <t xml:space="preserve">13.3 </t>
    </r>
    <r>
      <rPr>
        <sz val="11"/>
        <color indexed="8"/>
        <rFont val="Cambria"/>
        <family val="1"/>
      </rPr>
      <t xml:space="preserve">Does the Board adopt a transparent framework and process that allow stakeholders -       </t>
    </r>
    <r>
      <rPr>
        <b/>
        <sz val="11"/>
        <color indexed="8"/>
        <rFont val="Cambria"/>
        <family val="1"/>
      </rPr>
      <t xml:space="preserve">                                                                                                       </t>
    </r>
  </si>
  <si>
    <r>
      <t xml:space="preserve">(i) </t>
    </r>
    <r>
      <rPr>
        <sz val="11"/>
        <color indexed="8"/>
        <rFont val="Cambria"/>
        <family val="1"/>
      </rPr>
      <t xml:space="preserve">to communicate with the Microfinance NGO?                </t>
    </r>
    <r>
      <rPr>
        <b/>
        <sz val="11"/>
        <color indexed="8"/>
        <rFont val="Cambria"/>
        <family val="1"/>
      </rPr>
      <t xml:space="preserve">                                                                                    </t>
    </r>
  </si>
  <si>
    <r>
      <rPr>
        <b/>
        <sz val="11"/>
        <color indexed="8"/>
        <rFont val="Cambria"/>
        <family val="1"/>
      </rPr>
      <t>8.7</t>
    </r>
    <r>
      <rPr>
        <sz val="11"/>
        <color indexed="8"/>
        <rFont val="Cambria"/>
        <family val="1"/>
      </rPr>
      <t xml:space="preserve"> Are the organization’s governance policies, programs and procedures -</t>
    </r>
    <r>
      <rPr>
        <b/>
        <sz val="11"/>
        <color indexed="8"/>
        <rFont val="Cambria"/>
        <family val="1"/>
      </rPr>
      <t xml:space="preserve">                                                                                                               </t>
    </r>
    <r>
      <rPr>
        <b/>
        <sz val="11"/>
        <color indexed="8"/>
        <rFont val="Cambria"/>
        <family val="1"/>
      </rPr>
      <t xml:space="preserve">                                                                                                      </t>
    </r>
  </si>
  <si>
    <r>
      <rPr>
        <b/>
        <sz val="11"/>
        <rFont val="Cambria"/>
        <family val="1"/>
      </rPr>
      <t xml:space="preserve">8.4(b) </t>
    </r>
    <r>
      <rPr>
        <sz val="11"/>
        <rFont val="Cambria"/>
        <family val="1"/>
      </rPr>
      <t xml:space="preserve">Does the Microfinance NGO disclose in its Manual on Good Governance its policies and procedures governing any actual or potential conflict of interest that involves -         </t>
    </r>
    <r>
      <rPr>
        <b/>
        <sz val="11"/>
        <rFont val="Cambria"/>
        <family val="1"/>
      </rPr>
      <t xml:space="preserve">                                                                        </t>
    </r>
    <r>
      <rPr>
        <sz val="11"/>
        <rFont val="Cambria"/>
        <family val="1"/>
      </rPr>
      <t xml:space="preserve">                                                                                                  </t>
    </r>
    <r>
      <rPr>
        <sz val="11"/>
        <rFont val="Cambria"/>
        <family val="1"/>
      </rPr>
      <t xml:space="preserve">  </t>
    </r>
  </si>
  <si>
    <r>
      <rPr>
        <b/>
        <sz val="11"/>
        <rFont val="Cambria"/>
        <family val="1"/>
      </rPr>
      <t>(i)</t>
    </r>
    <r>
      <rPr>
        <sz val="11"/>
        <rFont val="Cambria"/>
        <family val="1"/>
      </rPr>
      <t xml:space="preserve"> Its partners </t>
    </r>
  </si>
  <si>
    <r>
      <rPr>
        <b/>
        <sz val="11"/>
        <rFont val="Cambria"/>
        <family val="1"/>
      </rPr>
      <t>(ii)</t>
    </r>
    <r>
      <rPr>
        <sz val="11"/>
        <rFont val="Cambria"/>
        <family val="1"/>
      </rPr>
      <t xml:space="preserve"> Its  donors                                                                                                                                                                                                                                                                </t>
    </r>
  </si>
  <si>
    <r>
      <rPr>
        <b/>
        <sz val="11"/>
        <rFont val="Cambria"/>
        <family val="1"/>
      </rPr>
      <t xml:space="preserve">8.4(a) </t>
    </r>
    <r>
      <rPr>
        <sz val="11"/>
        <rFont val="Cambria"/>
        <family val="1"/>
      </rPr>
      <t xml:space="preserve">Does the Microfinance NGO disclose in its Manual on Good Governance its policies and procedures governing any actual or potential conflict of interest that involves -                                                                                                                                                                                                              </t>
    </r>
    <r>
      <rPr>
        <sz val="11"/>
        <rFont val="Cambria"/>
        <family val="1"/>
      </rPr>
      <t xml:space="preserve">                                                                                                  </t>
    </r>
    <r>
      <rPr>
        <sz val="11"/>
        <rFont val="Cambria"/>
        <family val="1"/>
      </rPr>
      <t xml:space="preserve">                                                                                                                                                 </t>
    </r>
  </si>
  <si>
    <r>
      <rPr>
        <b/>
        <sz val="11"/>
        <color indexed="8"/>
        <rFont val="Cambria"/>
        <family val="1"/>
      </rPr>
      <t xml:space="preserve">8.2(a) </t>
    </r>
    <r>
      <rPr>
        <sz val="11"/>
        <color indexed="8"/>
        <rFont val="Cambria"/>
        <family val="1"/>
      </rPr>
      <t xml:space="preserve">Does the organization accurately, efficiently and timely account and disclose all its transactions especially -                                 
</t>
    </r>
    <r>
      <rPr>
        <b/>
        <sz val="11"/>
        <color indexed="8"/>
        <rFont val="Cambria"/>
        <family val="1"/>
      </rPr>
      <t/>
    </r>
  </si>
  <si>
    <r>
      <rPr>
        <b/>
        <sz val="11"/>
        <color indexed="8"/>
        <rFont val="Cambria"/>
        <family val="1"/>
      </rPr>
      <t>(i)</t>
    </r>
    <r>
      <rPr>
        <sz val="11"/>
        <color indexed="8"/>
        <rFont val="Cambria"/>
        <family val="1"/>
      </rPr>
      <t xml:space="preserve"> On receipts of donations, grants, contributions?</t>
    </r>
  </si>
  <si>
    <r>
      <rPr>
        <b/>
        <sz val="11"/>
        <color indexed="8"/>
        <rFont val="Cambria"/>
        <family val="1"/>
      </rPr>
      <t xml:space="preserve">5.1(a) </t>
    </r>
    <r>
      <rPr>
        <sz val="11"/>
        <color indexed="8"/>
        <rFont val="Cambria"/>
        <family val="1"/>
      </rPr>
      <t xml:space="preserve">Do the Board’s trustees serve for a total of nine (9) cumulative years from the date of first appointment?  </t>
    </r>
  </si>
  <si>
    <r>
      <rPr>
        <b/>
        <sz val="11"/>
        <color indexed="8"/>
        <rFont val="Cambria"/>
        <family val="1"/>
      </rPr>
      <t>5.1(b)</t>
    </r>
    <r>
      <rPr>
        <sz val="11"/>
        <color indexed="8"/>
        <rFont val="Cambria"/>
        <family val="1"/>
      </rPr>
      <t xml:space="preserve"> Does the MF-NGO provide for a minimum cooling-off period of one (1) year before a trustee can be reelected after serving a total of nine (9) cumulative years from date of first appointment?</t>
    </r>
  </si>
  <si>
    <r>
      <t xml:space="preserve">3.4(b) </t>
    </r>
    <r>
      <rPr>
        <sz val="11"/>
        <color indexed="8"/>
        <rFont val="Cambria"/>
        <family val="1"/>
      </rPr>
      <t>Is the Finance and Risk Committee composed of at least three (3) members of the Board?</t>
    </r>
  </si>
  <si>
    <r>
      <rPr>
        <b/>
        <sz val="11"/>
        <color indexed="8"/>
        <rFont val="Cambria"/>
        <family val="1"/>
      </rPr>
      <t>3.4(c)</t>
    </r>
    <r>
      <rPr>
        <sz val="11"/>
        <color indexed="8"/>
        <rFont val="Cambria"/>
        <family val="1"/>
      </rPr>
      <t xml:space="preserve"> Does the Finance and Risk Committee have at least one member who-</t>
    </r>
    <r>
      <rPr>
        <b/>
        <sz val="11"/>
        <color indexed="8"/>
        <rFont val="Cambria"/>
        <family val="1"/>
      </rPr>
      <t xml:space="preserve">                         </t>
    </r>
  </si>
  <si>
    <r>
      <rPr>
        <b/>
        <sz val="11"/>
        <color indexed="8"/>
        <rFont val="Cambria"/>
        <family val="1"/>
      </rPr>
      <t xml:space="preserve">(i) </t>
    </r>
    <r>
      <rPr>
        <sz val="11"/>
        <color indexed="8"/>
        <rFont val="Cambria"/>
        <family val="1"/>
      </rPr>
      <t xml:space="preserve">Has relevant knowledge and experience in finance?                                                           </t>
    </r>
  </si>
  <si>
    <r>
      <t>3.3(b)</t>
    </r>
    <r>
      <rPr>
        <sz val="11"/>
        <color indexed="8"/>
        <rFont val="Cambria"/>
        <family val="1"/>
      </rPr>
      <t xml:space="preserve"> Is the Governance Committee composed of at least three (3) members of the Board?</t>
    </r>
  </si>
  <si>
    <r>
      <rPr>
        <b/>
        <sz val="11"/>
        <color indexed="8"/>
        <rFont val="Cambria"/>
        <family val="1"/>
      </rPr>
      <t xml:space="preserve">3.2(c) </t>
    </r>
    <r>
      <rPr>
        <sz val="11"/>
        <color indexed="8"/>
        <rFont val="Cambria"/>
        <family val="1"/>
      </rPr>
      <t>Does the Audit Committee have at least one member who -</t>
    </r>
    <r>
      <rPr>
        <b/>
        <sz val="11"/>
        <color indexed="8"/>
        <rFont val="Cambria"/>
        <family val="1"/>
      </rPr>
      <t xml:space="preserve">                                                                                                                                                    </t>
    </r>
    <r>
      <rPr>
        <sz val="11"/>
        <color indexed="8"/>
        <rFont val="Cambria"/>
        <family val="1"/>
      </rPr>
      <t xml:space="preserve">                                                         </t>
    </r>
    <r>
      <rPr>
        <b/>
        <sz val="11"/>
        <color indexed="8"/>
        <rFont val="Cambria"/>
        <family val="1"/>
      </rPr>
      <t/>
    </r>
  </si>
  <si>
    <r>
      <rPr>
        <b/>
        <sz val="11"/>
        <color indexed="8"/>
        <rFont val="Cambria"/>
        <family val="1"/>
      </rPr>
      <t xml:space="preserve">(i) </t>
    </r>
    <r>
      <rPr>
        <sz val="11"/>
        <color indexed="8"/>
        <rFont val="Cambria"/>
        <family val="1"/>
      </rPr>
      <t xml:space="preserve">Has relevant background in social welfare?  </t>
    </r>
  </si>
  <si>
    <r>
      <t xml:space="preserve">(i) </t>
    </r>
    <r>
      <rPr>
        <sz val="11"/>
        <color indexed="8"/>
        <rFont val="Cambria"/>
        <family val="1"/>
      </rPr>
      <t>of Management?</t>
    </r>
  </si>
  <si>
    <r>
      <t xml:space="preserve">2.9 </t>
    </r>
    <r>
      <rPr>
        <sz val="11"/>
        <color indexed="8"/>
        <rFont val="Cambria"/>
        <family val="1"/>
      </rPr>
      <t xml:space="preserve">Does the Board oversee that an appropriate internal control system is in place, including setting up a policy and mechanism for monitoring and managing potential conflicts of interest in situations and transactions-
</t>
    </r>
    <r>
      <rPr>
        <b/>
        <sz val="11"/>
        <color indexed="8"/>
        <rFont val="Cambria"/>
        <family val="1"/>
      </rPr>
      <t/>
    </r>
  </si>
  <si>
    <r>
      <t xml:space="preserve">2.8 </t>
    </r>
    <r>
      <rPr>
        <sz val="11"/>
        <color indexed="8"/>
        <rFont val="Cambria"/>
        <family val="1"/>
      </rPr>
      <t xml:space="preserve">Is the Board primarily responsible for approving  </t>
    </r>
    <r>
      <rPr>
        <b/>
        <sz val="11"/>
        <color indexed="8"/>
        <rFont val="Cambria"/>
        <family val="1"/>
      </rPr>
      <t xml:space="preserve">        
</t>
    </r>
  </si>
  <si>
    <r>
      <t xml:space="preserve">(i) </t>
    </r>
    <r>
      <rPr>
        <sz val="11"/>
        <color indexed="8"/>
        <rFont val="Cambria"/>
        <family val="1"/>
      </rPr>
      <t xml:space="preserve">the selection of Key Management Officers?                                                                            </t>
    </r>
  </si>
  <si>
    <r>
      <rPr>
        <b/>
        <sz val="11"/>
        <color indexed="8"/>
        <rFont val="Cambria"/>
        <family val="1"/>
      </rPr>
      <t>2.7(b)</t>
    </r>
    <r>
      <rPr>
        <sz val="11"/>
        <color indexed="8"/>
        <rFont val="Cambria"/>
        <family val="1"/>
      </rPr>
      <t xml:space="preserve">Does the organization’s nomination and election policy include an assessment of the effectiveness of the processes and procedures - </t>
    </r>
    <r>
      <rPr>
        <b/>
        <sz val="11"/>
        <color indexed="8"/>
        <rFont val="Cambria"/>
        <family val="1"/>
      </rPr>
      <t xml:space="preserve">         </t>
    </r>
    <r>
      <rPr>
        <sz val="11"/>
        <color indexed="8"/>
        <rFont val="Cambria"/>
        <family val="1"/>
      </rPr>
      <t xml:space="preserve">                                                                                                                                                                                                                                                                                                              </t>
    </r>
  </si>
  <si>
    <r>
      <rPr>
        <b/>
        <sz val="11"/>
        <color indexed="8"/>
        <rFont val="Cambria"/>
        <family val="1"/>
      </rPr>
      <t xml:space="preserve">(i)  </t>
    </r>
    <r>
      <rPr>
        <sz val="11"/>
        <color indexed="8"/>
        <rFont val="Cambria"/>
        <family val="1"/>
      </rPr>
      <t xml:space="preserve">In the nomination or election of a trustee?   </t>
    </r>
  </si>
  <si>
    <t>Result of Assessment – Based on the Nomination and Election Policy</t>
  </si>
  <si>
    <r>
      <t xml:space="preserve">2.6(b) </t>
    </r>
    <r>
      <rPr>
        <sz val="11"/>
        <color theme="1"/>
        <rFont val="Cambria"/>
        <family val="1"/>
      </rPr>
      <t>Does the Board not give its Trustees any remuneration other than reasonable per diem?</t>
    </r>
  </si>
  <si>
    <r>
      <t xml:space="preserve">1.3(a) </t>
    </r>
    <r>
      <rPr>
        <sz val="11"/>
        <color indexed="8"/>
        <rFont val="Cambria"/>
        <family val="1"/>
      </rPr>
      <t xml:space="preserve">On training of trustees, particularly on its social, financial and governance goals? </t>
    </r>
  </si>
  <si>
    <t xml:space="preserve">At least 1 member-client for SMALL
mandatory for LARGE
</t>
  </si>
  <si>
    <r>
      <rPr>
        <b/>
        <sz val="11"/>
        <color indexed="8"/>
        <rFont val="Cambria"/>
        <family val="1"/>
      </rPr>
      <t>(i)</t>
    </r>
    <r>
      <rPr>
        <sz val="11"/>
        <color indexed="8"/>
        <rFont val="Cambria"/>
        <family val="1"/>
      </rPr>
      <t xml:space="preserve">  Internal audit function       </t>
    </r>
  </si>
  <si>
    <r>
      <rPr>
        <b/>
        <sz val="11"/>
        <color indexed="8"/>
        <rFont val="Cambria"/>
        <family val="1"/>
      </rPr>
      <t xml:space="preserve">11.2 </t>
    </r>
    <r>
      <rPr>
        <sz val="11"/>
        <color indexed="8"/>
        <rFont val="Cambria"/>
        <family val="1"/>
      </rPr>
      <t xml:space="preserve">Does the organization have in place an -                                                                                                                                                                                   </t>
    </r>
    <r>
      <rPr>
        <b/>
        <sz val="11"/>
        <color indexed="8"/>
        <rFont val="Cambria"/>
        <family val="1"/>
      </rPr>
      <t/>
    </r>
  </si>
  <si>
    <r>
      <rPr>
        <b/>
        <sz val="11"/>
        <color indexed="8"/>
        <rFont val="Cambria"/>
        <family val="1"/>
      </rPr>
      <t>(ii)</t>
    </r>
    <r>
      <rPr>
        <sz val="11"/>
        <color indexed="8"/>
        <rFont val="Cambria"/>
        <family val="1"/>
      </rPr>
      <t xml:space="preserve"> Risk management system                                                              </t>
    </r>
  </si>
  <si>
    <t>specifically designed to address its peculiar set up or structure taking into account its size, risk profile and complexity of operations.</t>
  </si>
  <si>
    <r>
      <rPr>
        <b/>
        <sz val="11"/>
        <color indexed="8"/>
        <rFont val="Cambria"/>
        <family val="1"/>
      </rPr>
      <t>11.1</t>
    </r>
    <r>
      <rPr>
        <sz val="11"/>
        <color indexed="8"/>
        <rFont val="Cambria"/>
        <family val="1"/>
      </rPr>
      <t xml:space="preserve"> Does the organization have a separate, adequate and effective  -</t>
    </r>
    <r>
      <rPr>
        <b/>
        <sz val="11"/>
        <color indexed="8"/>
        <rFont val="Cambria"/>
        <family val="1"/>
      </rPr>
      <t xml:space="preserve">                                                                                                                   </t>
    </r>
    <r>
      <rPr>
        <sz val="11"/>
        <color indexed="8"/>
        <rFont val="Cambria"/>
        <family val="1"/>
      </rPr>
      <t xml:space="preserve">                                                                     </t>
    </r>
    <r>
      <rPr>
        <b/>
        <sz val="11"/>
        <color indexed="8"/>
        <rFont val="Cambria"/>
        <family val="1"/>
      </rPr>
      <t/>
    </r>
  </si>
  <si>
    <r>
      <rPr>
        <b/>
        <sz val="11"/>
        <color indexed="8"/>
        <rFont val="Cambria"/>
        <family val="1"/>
      </rPr>
      <t>(i)</t>
    </r>
    <r>
      <rPr>
        <sz val="11"/>
        <color indexed="8"/>
        <rFont val="Cambria"/>
        <family val="1"/>
      </rPr>
      <t xml:space="preserve"> Internal control system            </t>
    </r>
  </si>
  <si>
    <r>
      <rPr>
        <b/>
        <sz val="11"/>
        <color indexed="8"/>
        <rFont val="Cambria"/>
        <family val="1"/>
      </rPr>
      <t>(i)</t>
    </r>
    <r>
      <rPr>
        <sz val="11"/>
        <color indexed="8"/>
        <rFont val="Cambria"/>
        <family val="1"/>
      </rPr>
      <t xml:space="preserve"> contained in its Manual on Good Governance and submitted to regulators?     </t>
    </r>
  </si>
  <si>
    <r>
      <rPr>
        <b/>
        <sz val="11"/>
        <color indexed="8"/>
        <rFont val="Cambria"/>
        <family val="1"/>
      </rPr>
      <t>(ii) p</t>
    </r>
    <r>
      <rPr>
        <sz val="11"/>
        <color indexed="8"/>
        <rFont val="Cambria"/>
        <family val="1"/>
      </rPr>
      <t>osted on the organization’s website, social media account or the website of the alliance/association to which it belongs?</t>
    </r>
  </si>
  <si>
    <r>
      <rPr>
        <b/>
        <sz val="11"/>
        <color indexed="8"/>
        <rFont val="Cambria"/>
        <family val="1"/>
      </rPr>
      <t xml:space="preserve">8.5 </t>
    </r>
    <r>
      <rPr>
        <sz val="11"/>
        <color indexed="8"/>
        <rFont val="Cambria"/>
        <family val="1"/>
      </rPr>
      <t xml:space="preserve">Does the Microfinance NGO provide in its Manual on Good Governance clear disclosure of policies and procedures in setting -        </t>
    </r>
    <r>
      <rPr>
        <b/>
        <sz val="11"/>
        <color indexed="8"/>
        <rFont val="Cambria"/>
        <family val="1"/>
      </rPr>
      <t xml:space="preserve">                                                                            </t>
    </r>
    <r>
      <rPr>
        <b/>
        <sz val="11"/>
        <color indexed="8"/>
        <rFont val="Cambria"/>
        <family val="1"/>
      </rPr>
      <t/>
    </r>
  </si>
  <si>
    <r>
      <rPr>
        <b/>
        <sz val="11"/>
        <color indexed="8"/>
        <rFont val="Cambria"/>
        <family val="1"/>
      </rPr>
      <t>(i)</t>
    </r>
    <r>
      <rPr>
        <sz val="11"/>
        <color indexed="8"/>
        <rFont val="Cambria"/>
        <family val="1"/>
      </rPr>
      <t xml:space="preserve"> The per diem of its trustees                                                                                                                              </t>
    </r>
  </si>
  <si>
    <r>
      <rPr>
        <b/>
        <sz val="11"/>
        <rFont val="Cambria"/>
        <family val="1"/>
      </rPr>
      <t>(i)</t>
    </r>
    <r>
      <rPr>
        <sz val="11"/>
        <rFont val="Cambria"/>
        <family val="1"/>
      </rPr>
      <t xml:space="preserve"> Its trustees  </t>
    </r>
  </si>
  <si>
    <r>
      <rPr>
        <b/>
        <sz val="11"/>
        <rFont val="Cambria"/>
        <family val="1"/>
      </rPr>
      <t>(ii)</t>
    </r>
    <r>
      <rPr>
        <sz val="11"/>
        <rFont val="Cambria"/>
        <family val="1"/>
      </rPr>
      <t xml:space="preserve"> Its management                                                                                                                                                 </t>
    </r>
  </si>
  <si>
    <r>
      <rPr>
        <b/>
        <sz val="11"/>
        <rFont val="Cambria"/>
        <family val="1"/>
      </rPr>
      <t>(iii)</t>
    </r>
    <r>
      <rPr>
        <sz val="11"/>
        <rFont val="Cambria"/>
        <family val="1"/>
      </rPr>
      <t xml:space="preserve"> Its employees         </t>
    </r>
  </si>
  <si>
    <r>
      <rPr>
        <b/>
        <sz val="11"/>
        <color indexed="8"/>
        <rFont val="Cambria"/>
        <family val="1"/>
      </rPr>
      <t>(i)</t>
    </r>
    <r>
      <rPr>
        <sz val="11"/>
        <color indexed="8"/>
        <rFont val="Cambria"/>
        <family val="1"/>
      </rPr>
      <t xml:space="preserve"> With the Code of Conduct and Ethics?                </t>
    </r>
  </si>
  <si>
    <r>
      <rPr>
        <b/>
        <sz val="11"/>
        <color indexed="8"/>
        <rFont val="Cambria"/>
        <family val="1"/>
      </rPr>
      <t xml:space="preserve">(ii) </t>
    </r>
    <r>
      <rPr>
        <sz val="11"/>
        <color indexed="8"/>
        <rFont val="Cambria"/>
        <family val="1"/>
      </rPr>
      <t>With internal policies?</t>
    </r>
  </si>
  <si>
    <t>Minutes of the Meetings/Resolutions/
Certification from Compliance Officer</t>
  </si>
  <si>
    <r>
      <rPr>
        <b/>
        <sz val="11"/>
        <color indexed="8"/>
        <rFont val="Cambria"/>
        <family val="1"/>
      </rPr>
      <t>7.1(b)</t>
    </r>
    <r>
      <rPr>
        <sz val="11"/>
        <color indexed="8"/>
        <rFont val="Cambria"/>
        <family val="1"/>
      </rPr>
      <t xml:space="preserve"> Is the Code properly disseminated-                                                                </t>
    </r>
    <r>
      <rPr>
        <sz val="11"/>
        <color indexed="8"/>
        <rFont val="Cambria"/>
        <family val="1"/>
      </rPr>
      <t xml:space="preserve">                                                                                                                  </t>
    </r>
    <r>
      <rPr>
        <b/>
        <sz val="11"/>
        <color indexed="8"/>
        <rFont val="Cambria"/>
        <family val="1"/>
      </rPr>
      <t/>
    </r>
  </si>
  <si>
    <r>
      <rPr>
        <b/>
        <sz val="11"/>
        <color indexed="8"/>
        <rFont val="Cambria"/>
        <family val="1"/>
      </rPr>
      <t xml:space="preserve">(i) </t>
    </r>
    <r>
      <rPr>
        <sz val="11"/>
        <color indexed="8"/>
        <rFont val="Cambria"/>
        <family val="1"/>
      </rPr>
      <t xml:space="preserve"> To the Board?    </t>
    </r>
  </si>
  <si>
    <r>
      <rPr>
        <b/>
        <sz val="11"/>
        <color indexed="8"/>
        <rFont val="Cambria"/>
        <family val="1"/>
      </rPr>
      <t>6.2(a)</t>
    </r>
    <r>
      <rPr>
        <sz val="11"/>
        <color indexed="8"/>
        <rFont val="Cambria"/>
        <family val="1"/>
      </rPr>
      <t xml:space="preserve"> Does the Board have in place a system that provides, at the minimum, criteria and process to determine the performance-                                                                                                                         </t>
    </r>
    <r>
      <rPr>
        <sz val="11"/>
        <color indexed="8"/>
        <rFont val="Cambria"/>
        <family val="1"/>
      </rPr>
      <t xml:space="preserve">                                                                                                                                                                          </t>
    </r>
  </si>
  <si>
    <r>
      <rPr>
        <b/>
        <sz val="11"/>
        <color indexed="8"/>
        <rFont val="Cambria"/>
        <family val="1"/>
      </rPr>
      <t>(i)</t>
    </r>
    <r>
      <rPr>
        <sz val="11"/>
        <color indexed="8"/>
        <rFont val="Cambria"/>
        <family val="1"/>
      </rPr>
      <t xml:space="preserve"> Of the Board?    </t>
    </r>
  </si>
  <si>
    <r>
      <t xml:space="preserve">6.1 </t>
    </r>
    <r>
      <rPr>
        <sz val="11"/>
        <color indexed="8"/>
        <rFont val="Cambria"/>
        <family val="1"/>
      </rPr>
      <t xml:space="preserve">Does the Board conduct an annual assessment of -     </t>
    </r>
    <r>
      <rPr>
        <b/>
        <sz val="11"/>
        <color indexed="8"/>
        <rFont val="Cambria"/>
        <family val="1"/>
      </rPr>
      <t xml:space="preserve">                                                                                                                </t>
    </r>
    <r>
      <rPr>
        <sz val="11"/>
        <color indexed="8"/>
        <rFont val="Cambria"/>
        <family val="1"/>
      </rPr>
      <t xml:space="preserve">                                                       </t>
    </r>
    <r>
      <rPr>
        <sz val="11"/>
        <color indexed="8"/>
        <rFont val="Cambria"/>
        <family val="1"/>
      </rPr>
      <t xml:space="preserve">                                                                        </t>
    </r>
    <r>
      <rPr>
        <b/>
        <sz val="11"/>
        <color indexed="8"/>
        <rFont val="Cambria"/>
        <family val="1"/>
      </rPr>
      <t/>
    </r>
  </si>
  <si>
    <r>
      <t xml:space="preserve">(i) </t>
    </r>
    <r>
      <rPr>
        <sz val="11"/>
        <color theme="1"/>
        <rFont val="Cambria"/>
        <family val="1"/>
      </rPr>
      <t xml:space="preserve">itself (Board) as a whole?          </t>
    </r>
  </si>
  <si>
    <r>
      <rPr>
        <b/>
        <sz val="11"/>
        <color indexed="8"/>
        <rFont val="Cambria"/>
        <family val="1"/>
      </rPr>
      <t xml:space="preserve">(i) </t>
    </r>
    <r>
      <rPr>
        <sz val="11"/>
        <color indexed="8"/>
        <rFont val="Cambria"/>
        <family val="1"/>
      </rPr>
      <t xml:space="preserve">  In at least 50% of Board and Committee meetings?      </t>
    </r>
  </si>
  <si>
    <r>
      <rPr>
        <b/>
        <sz val="11"/>
        <color indexed="8"/>
        <rFont val="Cambria"/>
        <family val="1"/>
      </rPr>
      <t>(ii)</t>
    </r>
    <r>
      <rPr>
        <sz val="11"/>
        <color indexed="8"/>
        <rFont val="Cambria"/>
        <family val="1"/>
      </rPr>
      <t xml:space="preserve"> In all Annual/Special Membership meetings                                    in person or through tele-/videoconferencing conducted in accordance with the rules and regulations of the Commission, except when justifiable causes, such as, illness, death in the immediate family and serious accidents, prevent them from doing so? </t>
    </r>
  </si>
  <si>
    <r>
      <rPr>
        <b/>
        <sz val="11"/>
        <color indexed="8"/>
        <rFont val="Cambria"/>
        <family val="1"/>
      </rPr>
      <t>4.1(a)</t>
    </r>
    <r>
      <rPr>
        <sz val="11"/>
        <color indexed="8"/>
        <rFont val="Cambria"/>
        <family val="1"/>
      </rPr>
      <t xml:space="preserve"> Do the trustees attend and actively participate -                                                                                                                                                                                                                                                                                                                                                                                          </t>
    </r>
  </si>
  <si>
    <t>YES/NO</t>
  </si>
  <si>
    <t xml:space="preserve">      Large MF-NGO</t>
  </si>
  <si>
    <t>Certified by:</t>
  </si>
  <si>
    <t>Chairman</t>
  </si>
  <si>
    <t>President</t>
  </si>
  <si>
    <t>Treasurer</t>
  </si>
  <si>
    <t>a. Growth in no. of active MF Clients</t>
  </si>
  <si>
    <t>GNI per capita for the period</t>
  </si>
  <si>
    <t>2)  GNI per capita -  www.psa.gov.ph</t>
  </si>
  <si>
    <r>
      <t>13.</t>
    </r>
    <r>
      <rPr>
        <b/>
        <i/>
        <sz val="7"/>
        <rFont val="Times New Roman"/>
        <family val="1"/>
      </rPr>
      <t xml:space="preserve">   </t>
    </r>
    <r>
      <rPr>
        <sz val="10"/>
        <rFont val="Calibri"/>
        <family val="2"/>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</si>
  <si>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r>
      <t>27.</t>
    </r>
    <r>
      <rPr>
        <b/>
        <sz val="7"/>
        <rFont val="Times New Roman"/>
        <family val="1"/>
      </rPr>
      <t xml:space="preserve">   </t>
    </r>
    <r>
      <rPr>
        <sz val="10"/>
        <rFont val="Calibri"/>
        <family val="2"/>
      </rPr>
      <t xml:space="preserve">A written human resource policy compliant with the Labor Code, Gender-related and Persons with disability laws is in place and is made available to all employees. </t>
    </r>
  </si>
  <si>
    <r>
      <t>8.</t>
    </r>
    <r>
      <rPr>
        <sz val="7"/>
        <rFont val="Times New Roman"/>
        <family val="1"/>
      </rPr>
      <t xml:space="preserve">     </t>
    </r>
    <r>
      <rPr>
        <sz val="10"/>
        <rFont val="Calibri"/>
        <family val="2"/>
      </rPr>
      <t>The MF-NGO adopts a Code of Ethics for employees that guide them to actively participate in the realization of the organization's Vision, Mission and Social, Financial and Governance Goals. Code of Ethics should include among others upholding its stand against corruption, unethical behavior, poverty and inequality.</t>
    </r>
  </si>
  <si>
    <r>
      <t xml:space="preserve">1.3 </t>
    </r>
    <r>
      <rPr>
        <sz val="11"/>
        <rFont val="Cambria"/>
        <family val="1"/>
      </rPr>
      <t xml:space="preserve">Do the Microfinance NGO’s  Board Charter and Manual on Good Governance have a policy:  </t>
    </r>
  </si>
  <si>
    <t xml:space="preserve">that provides independent and objective identification, assessment and monitoring of key risk exposures?     </t>
  </si>
  <si>
    <r>
      <rPr>
        <b/>
        <sz val="11"/>
        <color indexed="8"/>
        <rFont val="Cambria"/>
        <family val="1"/>
      </rPr>
      <t>3.3(c)</t>
    </r>
    <r>
      <rPr>
        <sz val="11"/>
        <color indexed="8"/>
        <rFont val="Cambria"/>
        <family val="1"/>
      </rPr>
      <t xml:space="preserve"> Does the organization’s Compliance Officer provide technical support to the Governance Committee?</t>
    </r>
  </si>
  <si>
    <r>
      <t xml:space="preserve">(ii) </t>
    </r>
    <r>
      <rPr>
        <sz val="11"/>
        <rFont val="Cambria"/>
        <family val="1"/>
      </rPr>
      <t xml:space="preserve">A risk management function         
</t>
    </r>
  </si>
  <si>
    <t xml:space="preserve">NOTE:  External Data (i.e. inflation rate, GNI per Capita and Market interest rate) shall be </t>
  </si>
  <si>
    <r>
      <t>I.</t>
    </r>
    <r>
      <rPr>
        <b/>
        <sz val="14"/>
        <rFont val="Arial"/>
        <family val="2"/>
      </rPr>
      <t xml:space="preserve"> </t>
    </r>
    <r>
      <rPr>
        <b/>
        <i/>
        <sz val="14"/>
        <rFont val="Arial"/>
        <family val="2"/>
      </rPr>
      <t>P</t>
    </r>
    <r>
      <rPr>
        <sz val="14"/>
        <rFont val="Arial"/>
        <family val="2"/>
      </rPr>
      <t>ortfolio Quality  (</t>
    </r>
    <r>
      <rPr>
        <b/>
        <sz val="14"/>
        <rFont val="Arial"/>
        <family val="2"/>
      </rPr>
      <t>40%</t>
    </r>
    <r>
      <rPr>
        <sz val="14"/>
        <rFont val="Arial"/>
        <family val="2"/>
      </rPr>
      <t>)</t>
    </r>
  </si>
  <si>
    <r>
      <t xml:space="preserve">II. </t>
    </r>
    <r>
      <rPr>
        <b/>
        <i/>
        <sz val="14"/>
        <rFont val="Arial"/>
        <family val="2"/>
      </rPr>
      <t>E</t>
    </r>
    <r>
      <rPr>
        <sz val="14"/>
        <rFont val="Arial"/>
        <family val="2"/>
      </rPr>
      <t>fficiency (</t>
    </r>
    <r>
      <rPr>
        <b/>
        <sz val="14"/>
        <rFont val="Arial"/>
        <family val="2"/>
      </rPr>
      <t>20%</t>
    </r>
    <r>
      <rPr>
        <sz val="14"/>
        <rFont val="Arial"/>
        <family val="2"/>
      </rPr>
      <t>)</t>
    </r>
  </si>
  <si>
    <r>
      <t xml:space="preserve">III. </t>
    </r>
    <r>
      <rPr>
        <b/>
        <i/>
        <sz val="14"/>
        <rFont val="Arial"/>
        <family val="2"/>
      </rPr>
      <t>S</t>
    </r>
    <r>
      <rPr>
        <sz val="14"/>
        <rFont val="Arial"/>
        <family val="2"/>
      </rPr>
      <t>ustainability (</t>
    </r>
    <r>
      <rPr>
        <b/>
        <sz val="14"/>
        <rFont val="Arial"/>
        <family val="2"/>
      </rPr>
      <t>25%</t>
    </r>
    <r>
      <rPr>
        <sz val="14"/>
        <rFont val="Arial"/>
        <family val="2"/>
      </rPr>
      <t>)</t>
    </r>
  </si>
  <si>
    <t>a. Growth in number of active clients</t>
  </si>
  <si>
    <t>Active clients, beginning of period</t>
  </si>
  <si>
    <t>Active clients, end of period</t>
  </si>
  <si>
    <t>a. Growth in number of active clients (5%)</t>
  </si>
  <si>
    <t>Risk Management Policy/ Manual on Good Governance</t>
  </si>
  <si>
    <r>
      <rPr>
        <b/>
        <sz val="11"/>
        <color indexed="8"/>
        <rFont val="Cambria"/>
        <family val="1"/>
      </rPr>
      <t>8.6(a)</t>
    </r>
    <r>
      <rPr>
        <sz val="11"/>
        <color indexed="8"/>
        <rFont val="Cambria"/>
        <family val="1"/>
      </rPr>
      <t xml:space="preserve"> Does the Microfinance NGO clearly define and disclose its Microenterprise Development Programs and Services -                                                                                                              </t>
    </r>
  </si>
  <si>
    <t xml:space="preserve">
** For future compliance</t>
  </si>
  <si>
    <t>** 9.1 Do the trustees have a clear and focused policy on the disclosure of non-financial information, with emphasis on the management of economic, environmental, social and governance (EESG) issues of its operations, which underpin sustainability?</t>
  </si>
  <si>
    <r>
      <rPr>
        <b/>
        <sz val="11"/>
        <rFont val="Cambria"/>
        <family val="1"/>
      </rPr>
      <t xml:space="preserve">7.2 (a) </t>
    </r>
    <r>
      <rPr>
        <sz val="11"/>
        <rFont val="Cambria"/>
        <family val="1"/>
      </rPr>
      <t>Does the Board ensure the proper and efficient implementation and monitoring of compliance-</t>
    </r>
    <r>
      <rPr>
        <b/>
        <sz val="11"/>
        <rFont val="Cambria"/>
        <family val="1"/>
      </rPr>
      <t xml:space="preserve">                                                 </t>
    </r>
    <r>
      <rPr>
        <sz val="11"/>
        <rFont val="Cambria"/>
        <family val="1"/>
      </rPr>
      <t xml:space="preserve">                                         </t>
    </r>
  </si>
  <si>
    <t xml:space="preserve">indicators.   MF-NGOs should indicate the source of data used and the year covered by the data.   </t>
  </si>
  <si>
    <t xml:space="preserve">Name of MF-NGO: </t>
  </si>
  <si>
    <t>PESO Rating: Performance Standards for all Types of Microfinance NGOs (MF-NGOs) in the Philippines</t>
  </si>
  <si>
    <t>PESO Rating: Performance Standard for all Types of Microfinance NGOs (MF-NGOs) in the Philippines</t>
  </si>
  <si>
    <t xml:space="preserve">MF-NGO's Performance </t>
  </si>
  <si>
    <t>Points for the MF-NGO</t>
  </si>
  <si>
    <r>
      <t>a/</t>
    </r>
    <r>
      <rPr>
        <b/>
        <sz val="12"/>
        <rFont val="Arial"/>
        <family val="2"/>
      </rPr>
      <t>If the MF-NGO uses only one lending methodology, add 5 points to either b1 or b2 under Points for the MF-NGO.</t>
    </r>
  </si>
  <si>
    <t>Financial Report Card version 2019_LARGE</t>
  </si>
  <si>
    <t>Social Performance Report Card version 2019_LARGE</t>
  </si>
  <si>
    <t>Governance Report Card version 2019_LARGE</t>
  </si>
  <si>
    <t>Overall Report Card version 2019_LARGE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</si>
</sst>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000%"/>
  </numFmts>
  <fonts count="44">
    <font>
      <sz val="10"/>
      <name val="Arial"/>
    </font>
    <font>
      <sz val="10"/>
      <name val="Arial"/>
      <family val="2"/>
    </font>
    <font>
      <b/>
      <sz val="10"/>
      <name val="Arial"/>
      <family val="2"/>
    </font>
    <font>
      <b/>
      <i/>
      <sz val="10"/>
      <name val="Arial"/>
      <family val="2"/>
    </font>
    <font>
      <b/>
      <sz val="12"/>
      <name val="Arial"/>
      <family val="2"/>
    </font>
    <font>
      <sz val="12"/>
      <name val="Arial"/>
      <family val="2"/>
    </font>
    <font>
      <u/>
      <sz val="10"/>
      <name val="Arial"/>
      <family val="2"/>
    </font>
    <font>
      <b/>
      <u/>
      <sz val="12"/>
      <name val="Arial"/>
      <family val="2"/>
    </font>
    <font>
      <b/>
      <u/>
      <sz val="10"/>
      <name val="Arial"/>
      <family val="2"/>
    </font>
    <font>
      <b/>
      <i/>
      <sz val="12"/>
      <name val="Arial"/>
      <family val="2"/>
    </font>
    <font>
      <vertAlign val="superscript"/>
      <sz val="12"/>
      <name val="Arial"/>
      <family val="2"/>
    </font>
    <font>
      <b/>
      <i/>
      <u/>
      <sz val="12"/>
      <name val="Arial"/>
      <family val="2"/>
    </font>
    <font>
      <i/>
      <sz val="12"/>
      <name val="Arial"/>
      <family val="2"/>
    </font>
    <font>
      <b/>
      <vertAlign val="superscript"/>
      <sz val="12"/>
      <name val="Arial"/>
      <family val="2"/>
    </font>
    <font>
      <b/>
      <sz val="11"/>
      <color indexed="8"/>
      <name val="Cambria"/>
      <family val="1"/>
    </font>
    <font>
      <sz val="11"/>
      <color indexed="8"/>
      <name val="Cambria"/>
      <family val="1"/>
    </font>
    <font>
      <sz val="11"/>
      <name val="Cambria"/>
      <family val="1"/>
    </font>
    <font>
      <b/>
      <sz val="11"/>
      <name val="Cambria"/>
      <family val="1"/>
    </font>
    <font>
      <b/>
      <sz val="12"/>
      <name val="Calibri"/>
      <family val="2"/>
    </font>
    <font>
      <b/>
      <sz val="10"/>
      <name val="Calibri"/>
      <family val="2"/>
    </font>
    <font>
      <sz val="10"/>
      <name val="Calibri"/>
      <family val="2"/>
    </font>
    <font>
      <sz val="7"/>
      <name val="Times New Roman"/>
      <family val="1"/>
    </font>
    <font>
      <b/>
      <i/>
      <sz val="10"/>
      <name val="Calibri"/>
      <family val="2"/>
    </font>
    <font>
      <b/>
      <i/>
      <sz val="7"/>
      <name val="Times New Roman"/>
      <family val="1"/>
    </font>
    <font>
      <sz val="10"/>
      <color indexed="8"/>
      <name val="Calibri"/>
      <family val="2"/>
    </font>
    <font>
      <sz val="7"/>
      <color indexed="8"/>
      <name val="Times New Roman"/>
      <family val="1"/>
    </font>
    <font>
      <b/>
      <i/>
      <sz val="7"/>
      <color indexed="8"/>
      <name val="Times New Roman"/>
      <family val="1"/>
    </font>
    <font>
      <sz val="10"/>
      <color indexed="8"/>
      <name val="MS Mincho"/>
      <family val="3"/>
      <charset val="128"/>
    </font>
    <font>
      <sz val="14"/>
      <name val="Arial"/>
      <family val="2"/>
    </font>
    <font>
      <b/>
      <sz val="14"/>
      <name val="Arial"/>
      <family val="2"/>
    </font>
    <font>
      <b/>
      <i/>
      <sz val="14"/>
      <name val="Arial"/>
      <family val="2"/>
    </font>
    <font>
      <b/>
      <sz val="11"/>
      <color theme="1"/>
      <name val="Cambria"/>
      <family val="1"/>
    </font>
    <font>
      <sz val="11"/>
      <color theme="1"/>
      <name val="Cambria"/>
      <family val="1"/>
    </font>
    <font>
      <sz val="10"/>
      <color rgb="FF000000"/>
      <name val="Calibri"/>
      <family val="2"/>
    </font>
    <font>
      <b/>
      <i/>
      <sz val="10"/>
      <color rgb="FF000000"/>
      <name val="Calibri"/>
      <family val="2"/>
    </font>
    <font>
      <b/>
      <sz val="10"/>
      <color rgb="FF000000"/>
      <name val="Calibri"/>
      <family val="2"/>
    </font>
    <font>
      <b/>
      <sz val="11"/>
      <color rgb="FF000000"/>
      <name val="Cambria"/>
      <family val="1"/>
    </font>
    <font>
      <b/>
      <i/>
      <u/>
      <sz val="11"/>
      <color rgb="FF000000"/>
      <name val="Cambria"/>
      <family val="1"/>
    </font>
    <font>
      <i/>
      <u/>
      <sz val="11"/>
      <color theme="1"/>
      <name val="Cambria"/>
      <family val="1"/>
    </font>
    <font>
      <b/>
      <i/>
      <u/>
      <sz val="11"/>
      <color theme="1"/>
      <name val="Cambria"/>
      <family val="1"/>
    </font>
    <font>
      <i/>
      <sz val="11"/>
      <color theme="1"/>
      <name val="Calibri"/>
      <family val="2"/>
      <scheme val="minor"/>
    </font>
    <font>
      <sz val="10"/>
      <name val="Arial"/>
      <family val="2"/>
    </font>
    <font>
      <b/>
      <sz val="7"/>
      <name val="Times New Roman"/>
      <family val="1"/>
    </font>
    <font>
      <i/>
      <sz val="8"/>
      <name val="Arial"/>
      <family val="2"/>
    </font>
  </fonts>
  <fills count="1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1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rgb="FFFFFF00"/>
        <bgColor indexed="64"/>
      </patternFill>
    </fill>
    <fill>
      <patternFill patternType="solid">
        <fgColor rgb="FF00B0F0"/>
        <bgColor indexed="64"/>
      </patternFill>
    </fill>
    <fill>
      <patternFill patternType="solid">
        <fgColor theme="7"/>
        <bgColor indexed="64"/>
      </patternFill>
    </fill>
    <fill>
      <patternFill patternType="solid">
        <fgColor theme="5"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272">
    <xf numFmtId="0" fontId="0" fillId="0" borderId="0" xfId="0"/>
    <xf numFmtId="0" fontId="5" fillId="5" borderId="13" xfId="0" applyFont="1" applyFill="1" applyBorder="1" applyAlignment="1" applyProtection="1">
      <alignment horizontal="left"/>
      <protection locked="0"/>
    </xf>
    <xf numFmtId="0" fontId="5" fillId="5" borderId="0" xfId="0" applyFont="1" applyFill="1" applyProtection="1">
      <protection locked="0"/>
    </xf>
    <xf numFmtId="4" fontId="5" fillId="5" borderId="1" xfId="0" applyNumberFormat="1" applyFont="1" applyFill="1" applyBorder="1" applyProtection="1">
      <protection locked="0"/>
    </xf>
    <xf numFmtId="4" fontId="5" fillId="5" borderId="1" xfId="0" applyNumberFormat="1" applyFont="1" applyFill="1" applyBorder="1" applyAlignment="1" applyProtection="1">
      <alignment vertical="center"/>
      <protection locked="0"/>
    </xf>
    <xf numFmtId="4" fontId="5" fillId="5" borderId="1" xfId="0" applyNumberFormat="1" applyFont="1" applyFill="1" applyBorder="1" applyAlignment="1" applyProtection="1">
      <alignment vertical="center" wrapText="1"/>
      <protection locked="0"/>
    </xf>
    <xf numFmtId="3" fontId="5" fillId="5" borderId="1" xfId="0" applyNumberFormat="1" applyFont="1" applyFill="1" applyBorder="1" applyProtection="1">
      <protection locked="0"/>
    </xf>
    <xf numFmtId="0" fontId="5" fillId="5" borderId="1" xfId="0" applyFont="1" applyFill="1" applyBorder="1" applyProtection="1">
      <protection locked="0"/>
    </xf>
    <xf numFmtId="0" fontId="5" fillId="0" borderId="0" xfId="0" applyFont="1" applyProtection="1">
      <protection locked="0"/>
    </xf>
    <xf numFmtId="0" fontId="7" fillId="0" borderId="0" xfId="0" applyFont="1" applyAlignment="1" applyProtection="1">
      <alignment horizontal="left"/>
      <protection locked="0"/>
    </xf>
    <xf numFmtId="0" fontId="5" fillId="0" borderId="0" xfId="0" applyFont="1" applyBorder="1" applyProtection="1">
      <protection locked="0"/>
    </xf>
    <xf numFmtId="0" fontId="5" fillId="12" borderId="1" xfId="0" applyFont="1" applyFill="1" applyBorder="1" applyProtection="1">
      <protection locked="0"/>
    </xf>
    <xf numFmtId="0" fontId="0" fillId="0" borderId="1" xfId="0" applyBorder="1" applyProtection="1">
      <protection locked="0"/>
    </xf>
    <xf numFmtId="0" fontId="2" fillId="9" borderId="1" xfId="0" applyFont="1" applyFill="1" applyBorder="1" applyProtection="1"/>
    <xf numFmtId="0" fontId="2" fillId="0" borderId="0" xfId="0" applyFont="1" applyProtection="1">
      <protection locked="0"/>
    </xf>
    <xf numFmtId="0" fontId="0" fillId="0" borderId="0" xfId="0" applyProtection="1">
      <protection locked="0"/>
    </xf>
    <xf numFmtId="0" fontId="0" fillId="0" borderId="0" xfId="0" applyBorder="1" applyProtection="1">
      <protection locked="0"/>
    </xf>
    <xf numFmtId="0" fontId="5" fillId="0" borderId="0" xfId="0" applyFont="1" applyFill="1" applyBorder="1" applyAlignment="1" applyProtection="1">
      <alignment horizontal="left"/>
      <protection locked="0"/>
    </xf>
    <xf numFmtId="0" fontId="29" fillId="0" borderId="0" xfId="0" applyFont="1" applyProtection="1">
      <protection locked="0"/>
    </xf>
    <xf numFmtId="0" fontId="4" fillId="0" borderId="0" xfId="0" applyFont="1" applyAlignment="1" applyProtection="1">
      <alignment horizontal="left"/>
      <protection locked="0"/>
    </xf>
    <xf numFmtId="0" fontId="5" fillId="0" borderId="0" xfId="0" applyFont="1" applyBorder="1" applyAlignment="1" applyProtection="1">
      <alignment horizontal="center"/>
      <protection locked="0"/>
    </xf>
    <xf numFmtId="0" fontId="19" fillId="0" borderId="1" xfId="0" applyFont="1" applyBorder="1" applyAlignment="1" applyProtection="1">
      <alignment horizontal="justify" vertical="center" wrapText="1"/>
    </xf>
    <xf numFmtId="0" fontId="20" fillId="0" borderId="1" xfId="0" applyFont="1" applyBorder="1" applyAlignment="1" applyProtection="1">
      <alignment horizontal="justify" vertical="center" wrapText="1"/>
    </xf>
    <xf numFmtId="0" fontId="19" fillId="9" borderId="1" xfId="0" applyFont="1" applyFill="1" applyBorder="1" applyAlignment="1" applyProtection="1">
      <alignment horizontal="justify" vertical="center" wrapText="1"/>
    </xf>
    <xf numFmtId="0" fontId="18" fillId="9" borderId="1" xfId="0" applyFont="1" applyFill="1" applyBorder="1" applyAlignment="1" applyProtection="1">
      <alignment horizontal="justify" vertical="center" wrapText="1"/>
    </xf>
    <xf numFmtId="0" fontId="22" fillId="0" borderId="1" xfId="0" applyFont="1" applyBorder="1" applyAlignment="1" applyProtection="1">
      <alignment horizontal="justify" vertical="center" wrapText="1"/>
    </xf>
    <xf numFmtId="0" fontId="33" fillId="0" borderId="1" xfId="0" applyFont="1" applyBorder="1" applyAlignment="1" applyProtection="1">
      <alignment horizontal="justify" vertical="center" wrapText="1"/>
    </xf>
    <xf numFmtId="0" fontId="34" fillId="0" borderId="1" xfId="0" applyFont="1" applyBorder="1" applyAlignment="1" applyProtection="1">
      <alignment horizontal="justify" vertical="center" wrapText="1"/>
    </xf>
    <xf numFmtId="0" fontId="35" fillId="9" borderId="1" xfId="0" applyFont="1" applyFill="1" applyBorder="1" applyAlignment="1" applyProtection="1">
      <alignment horizontal="justify" vertical="center" wrapText="1"/>
    </xf>
    <xf numFmtId="0" fontId="35" fillId="0" borderId="1" xfId="0" applyFont="1" applyBorder="1" applyAlignment="1" applyProtection="1">
      <alignment horizontal="justify" vertical="center" wrapText="1"/>
    </xf>
    <xf numFmtId="0" fontId="2" fillId="0" borderId="1" xfId="0" applyFont="1" applyBorder="1" applyProtection="1"/>
    <xf numFmtId="0" fontId="2" fillId="10" borderId="1" xfId="0" applyFont="1" applyFill="1" applyBorder="1" applyProtection="1"/>
    <xf numFmtId="0" fontId="31"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2" fillId="0" borderId="0" xfId="0" applyFont="1" applyAlignment="1" applyProtection="1">
      <alignment vertical="center"/>
      <protection locked="0"/>
    </xf>
    <xf numFmtId="0" fontId="32" fillId="7" borderId="1" xfId="0" applyFont="1" applyFill="1" applyBorder="1" applyAlignment="1" applyProtection="1">
      <alignment vertical="center"/>
      <protection locked="0"/>
    </xf>
    <xf numFmtId="0" fontId="32" fillId="7" borderId="15" xfId="0" applyFont="1" applyFill="1" applyBorder="1" applyAlignment="1" applyProtection="1">
      <alignment vertical="center"/>
      <protection locked="0"/>
    </xf>
    <xf numFmtId="0" fontId="32" fillId="7" borderId="16" xfId="0" applyFont="1" applyFill="1" applyBorder="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xf>
    <xf numFmtId="0" fontId="41" fillId="0" borderId="0" xfId="0" applyFont="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vertical="center" wrapText="1"/>
      <protection locked="0"/>
    </xf>
    <xf numFmtId="0" fontId="3" fillId="0" borderId="0" xfId="0" applyFont="1" applyAlignment="1" applyProtection="1">
      <alignment horizontal="center" vertical="center"/>
      <protection locked="0"/>
    </xf>
    <xf numFmtId="0" fontId="41"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1" fillId="6" borderId="1" xfId="0" applyFont="1" applyFill="1" applyBorder="1" applyAlignment="1" applyProtection="1">
      <alignment horizontal="center" vertical="center"/>
      <protection hidden="1"/>
    </xf>
    <xf numFmtId="0" fontId="31" fillId="6" borderId="1" xfId="0" applyFont="1" applyFill="1" applyBorder="1" applyAlignment="1" applyProtection="1">
      <alignment horizontal="center" vertical="center" wrapText="1"/>
      <protection hidden="1"/>
    </xf>
    <xf numFmtId="0" fontId="15" fillId="7" borderId="1" xfId="0" applyFont="1" applyFill="1" applyBorder="1" applyAlignment="1" applyProtection="1">
      <alignment vertical="center" wrapText="1"/>
      <protection hidden="1"/>
    </xf>
    <xf numFmtId="0" fontId="32" fillId="7" borderId="1" xfId="0" applyFont="1" applyFill="1" applyBorder="1" applyAlignment="1" applyProtection="1">
      <alignment horizontal="center" vertical="center"/>
      <protection hidden="1"/>
    </xf>
    <xf numFmtId="0" fontId="32" fillId="7" borderId="1" xfId="0" applyFont="1" applyFill="1" applyBorder="1" applyAlignment="1" applyProtection="1">
      <alignment horizontal="center" vertical="center" wrapText="1"/>
      <protection hidden="1"/>
    </xf>
    <xf numFmtId="0" fontId="14" fillId="7" borderId="1" xfId="0" applyFont="1" applyFill="1" applyBorder="1" applyAlignment="1" applyProtection="1">
      <alignment vertical="center" wrapText="1"/>
      <protection hidden="1"/>
    </xf>
    <xf numFmtId="0" fontId="31" fillId="7" borderId="1" xfId="0" applyFont="1" applyFill="1" applyBorder="1" applyAlignment="1" applyProtection="1">
      <alignment vertical="center" wrapText="1"/>
      <protection hidden="1"/>
    </xf>
    <xf numFmtId="0" fontId="31" fillId="9" borderId="1" xfId="0" applyFont="1" applyFill="1" applyBorder="1" applyAlignment="1" applyProtection="1">
      <alignment vertical="center" wrapText="1"/>
      <protection hidden="1"/>
    </xf>
    <xf numFmtId="0" fontId="32" fillId="9" borderId="1" xfId="0" applyFont="1" applyFill="1" applyBorder="1" applyAlignment="1" applyProtection="1">
      <alignment horizontal="center" vertical="center"/>
      <protection hidden="1"/>
    </xf>
    <xf numFmtId="0" fontId="32" fillId="9" borderId="1" xfId="0" applyFont="1" applyFill="1" applyBorder="1" applyAlignment="1" applyProtection="1">
      <alignment horizontal="center" vertical="center" wrapText="1"/>
      <protection hidden="1"/>
    </xf>
    <xf numFmtId="0" fontId="32" fillId="9" borderId="1" xfId="0" applyFont="1" applyFill="1" applyBorder="1" applyAlignment="1" applyProtection="1">
      <alignment vertical="center"/>
      <protection hidden="1"/>
    </xf>
    <xf numFmtId="0" fontId="41" fillId="0" borderId="0" xfId="0" applyFont="1" applyProtection="1">
      <protection locked="0"/>
    </xf>
    <xf numFmtId="0" fontId="4" fillId="3" borderId="0" xfId="0" applyFont="1" applyFill="1" applyAlignment="1" applyProtection="1">
      <alignment horizontal="left"/>
      <protection hidden="1"/>
    </xf>
    <xf numFmtId="0" fontId="5" fillId="3" borderId="0" xfId="0" applyFont="1" applyFill="1" applyProtection="1">
      <protection hidden="1"/>
    </xf>
    <xf numFmtId="0" fontId="5" fillId="0" borderId="0" xfId="0" applyFont="1" applyProtection="1">
      <protection hidden="1"/>
    </xf>
    <xf numFmtId="0" fontId="7" fillId="3" borderId="0" xfId="0" applyFont="1" applyFill="1" applyAlignment="1" applyProtection="1">
      <alignment horizontal="left"/>
      <protection hidden="1"/>
    </xf>
    <xf numFmtId="0" fontId="7" fillId="0" borderId="0" xfId="0" applyFont="1" applyAlignment="1" applyProtection="1">
      <alignment horizontal="left"/>
      <protection hidden="1"/>
    </xf>
    <xf numFmtId="0" fontId="28" fillId="0" borderId="0" xfId="0" applyFont="1" applyBorder="1" applyAlignment="1" applyProtection="1">
      <protection hidden="1"/>
    </xf>
    <xf numFmtId="0" fontId="5" fillId="0" borderId="0" xfId="0" applyFont="1" applyBorder="1" applyAlignment="1" applyProtection="1">
      <protection hidden="1"/>
    </xf>
    <xf numFmtId="0" fontId="11" fillId="0" borderId="0" xfId="0" applyFont="1" applyBorder="1" applyAlignment="1" applyProtection="1">
      <alignment horizontal="left" vertical="center"/>
      <protection hidden="1"/>
    </xf>
    <xf numFmtId="0" fontId="5" fillId="0" borderId="0" xfId="0" applyFont="1" applyBorder="1" applyProtection="1">
      <protection hidden="1"/>
    </xf>
    <xf numFmtId="0" fontId="5"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10" fontId="5" fillId="3" borderId="1" xfId="0" applyNumberFormat="1" applyFont="1" applyFill="1" applyBorder="1" applyProtection="1">
      <protection hidden="1"/>
    </xf>
    <xf numFmtId="0" fontId="5" fillId="0" borderId="1" xfId="0" applyFont="1" applyBorder="1" applyAlignment="1" applyProtection="1">
      <alignment horizontal="center" vertical="center" wrapText="1"/>
      <protection hidden="1"/>
    </xf>
    <xf numFmtId="4" fontId="5" fillId="3" borderId="1" xfId="0" applyNumberFormat="1" applyFont="1" applyFill="1" applyBorder="1" applyProtection="1">
      <protection hidden="1"/>
    </xf>
    <xf numFmtId="0" fontId="5" fillId="0" borderId="0" xfId="0" applyFont="1" applyBorder="1" applyAlignment="1" applyProtection="1">
      <alignment horizontal="left" vertical="center" wrapText="1"/>
      <protection hidden="1"/>
    </xf>
    <xf numFmtId="4" fontId="5" fillId="3" borderId="1" xfId="0" applyNumberFormat="1" applyFont="1" applyFill="1" applyBorder="1" applyAlignment="1" applyProtection="1">
      <alignment vertical="center"/>
      <protection hidden="1"/>
    </xf>
    <xf numFmtId="0" fontId="5" fillId="0" borderId="0" xfId="0" applyFont="1" applyAlignment="1" applyProtection="1">
      <alignment vertical="center" wrapText="1"/>
      <protection hidden="1"/>
    </xf>
    <xf numFmtId="4" fontId="5" fillId="3" borderId="1" xfId="0" applyNumberFormat="1" applyFont="1" applyFill="1" applyBorder="1" applyAlignment="1" applyProtection="1">
      <alignment vertical="center" wrapText="1"/>
      <protection hidden="1"/>
    </xf>
    <xf numFmtId="0" fontId="5" fillId="4" borderId="1" xfId="0" applyFont="1" applyFill="1" applyBorder="1" applyProtection="1">
      <protection hidden="1"/>
    </xf>
    <xf numFmtId="3" fontId="5" fillId="4" borderId="1" xfId="0" applyNumberFormat="1" applyFont="1" applyFill="1" applyBorder="1" applyProtection="1">
      <protection hidden="1"/>
    </xf>
    <xf numFmtId="0" fontId="28" fillId="0" borderId="0" xfId="0" applyFont="1" applyProtection="1">
      <protection hidden="1"/>
    </xf>
    <xf numFmtId="0" fontId="11" fillId="0" borderId="0" xfId="0" applyFont="1" applyBorder="1" applyProtection="1">
      <protection hidden="1"/>
    </xf>
    <xf numFmtId="0" fontId="5" fillId="0" borderId="0" xfId="0" applyFont="1" applyBorder="1" applyAlignment="1" applyProtection="1">
      <alignment horizontal="center" vertical="center" wrapText="1"/>
      <protection hidden="1"/>
    </xf>
    <xf numFmtId="4" fontId="5" fillId="11" borderId="1" xfId="0" applyNumberFormat="1" applyFont="1" applyFill="1" applyBorder="1" applyProtection="1">
      <protection hidden="1"/>
    </xf>
    <xf numFmtId="0" fontId="4" fillId="0" borderId="0" xfId="0" applyFont="1" applyProtection="1">
      <protection hidden="1"/>
    </xf>
    <xf numFmtId="0" fontId="11" fillId="0" borderId="0" xfId="0" applyFont="1" applyProtection="1">
      <protection hidden="1"/>
    </xf>
    <xf numFmtId="2" fontId="5" fillId="3" borderId="1" xfId="0" applyNumberFormat="1" applyFont="1" applyFill="1" applyBorder="1" applyProtection="1">
      <protection hidden="1"/>
    </xf>
    <xf numFmtId="10" fontId="5" fillId="0" borderId="0" xfId="0" applyNumberFormat="1" applyFont="1" applyFill="1" applyBorder="1" applyProtection="1">
      <protection hidden="1"/>
    </xf>
    <xf numFmtId="0" fontId="5" fillId="0" borderId="0" xfId="0" applyFont="1" applyAlignment="1" applyProtection="1">
      <alignment vertical="top" wrapText="1"/>
      <protection hidden="1"/>
    </xf>
    <xf numFmtId="0" fontId="5" fillId="3" borderId="1" xfId="0" applyFont="1" applyFill="1" applyBorder="1" applyProtection="1">
      <protection hidden="1"/>
    </xf>
    <xf numFmtId="3" fontId="5" fillId="3" borderId="1" xfId="0" applyNumberFormat="1" applyFont="1" applyFill="1" applyBorder="1" applyProtection="1">
      <protection hidden="1"/>
    </xf>
    <xf numFmtId="0" fontId="5" fillId="11" borderId="1" xfId="0" applyFont="1" applyFill="1" applyBorder="1" applyProtection="1">
      <protection hidden="1"/>
    </xf>
    <xf numFmtId="9" fontId="5" fillId="11" borderId="1" xfId="1" applyFont="1" applyFill="1" applyBorder="1" applyProtection="1">
      <protection hidden="1"/>
    </xf>
    <xf numFmtId="10" fontId="5" fillId="3" borderId="1" xfId="0" applyNumberFormat="1" applyFont="1" applyFill="1" applyBorder="1" applyAlignment="1" applyProtection="1">
      <alignment horizontal="right"/>
      <protection hidden="1"/>
    </xf>
    <xf numFmtId="164" fontId="5" fillId="3" borderId="1" xfId="0" applyNumberFormat="1" applyFont="1" applyFill="1" applyBorder="1" applyProtection="1">
      <protection hidden="1"/>
    </xf>
    <xf numFmtId="0" fontId="4" fillId="6" borderId="0" xfId="0" applyFont="1" applyFill="1" applyProtection="1">
      <protection hidden="1"/>
    </xf>
    <xf numFmtId="0" fontId="5" fillId="6" borderId="0" xfId="0" applyFont="1" applyFill="1" applyProtection="1">
      <protection hidden="1"/>
    </xf>
    <xf numFmtId="165" fontId="5" fillId="3" borderId="1" xfId="0" applyNumberFormat="1" applyFont="1" applyFill="1" applyBorder="1" applyProtection="1">
      <protection hidden="1"/>
    </xf>
    <xf numFmtId="0" fontId="0" fillId="0" borderId="1" xfId="0" applyBorder="1" applyProtection="1">
      <protection hidden="1"/>
    </xf>
    <xf numFmtId="0" fontId="2" fillId="0" borderId="1" xfId="0" applyFont="1" applyBorder="1" applyAlignment="1" applyProtection="1">
      <alignment horizontal="center"/>
      <protection hidden="1"/>
    </xf>
    <xf numFmtId="0" fontId="2" fillId="9" borderId="1" xfId="0" applyFont="1" applyFill="1" applyBorder="1" applyProtection="1">
      <protection hidden="1"/>
    </xf>
    <xf numFmtId="0" fontId="0" fillId="10" borderId="1" xfId="0" applyFill="1" applyBorder="1" applyProtection="1">
      <protection hidden="1"/>
    </xf>
    <xf numFmtId="0" fontId="0" fillId="0" borderId="1" xfId="0" applyBorder="1" applyProtection="1"/>
    <xf numFmtId="0" fontId="15" fillId="7" borderId="1" xfId="0" applyFont="1" applyFill="1" applyBorder="1" applyAlignment="1" applyProtection="1">
      <alignment horizontal="left" vertical="center" wrapText="1"/>
      <protection hidden="1"/>
    </xf>
    <xf numFmtId="0" fontId="15" fillId="14" borderId="1" xfId="0" applyFont="1" applyFill="1" applyBorder="1" applyAlignment="1" applyProtection="1">
      <alignment vertical="center" wrapText="1"/>
      <protection hidden="1"/>
    </xf>
    <xf numFmtId="0" fontId="0" fillId="14" borderId="1" xfId="0" applyFill="1" applyBorder="1" applyAlignment="1" applyProtection="1">
      <alignment horizontal="center" vertical="center"/>
      <protection hidden="1"/>
    </xf>
    <xf numFmtId="0" fontId="32" fillId="14" borderId="1" xfId="0" applyFont="1" applyFill="1" applyBorder="1" applyAlignment="1" applyProtection="1">
      <alignment vertical="center"/>
      <protection hidden="1"/>
    </xf>
    <xf numFmtId="0" fontId="32" fillId="7" borderId="1" xfId="0" applyFont="1" applyFill="1" applyBorder="1" applyAlignment="1" applyProtection="1">
      <alignment vertical="center" wrapText="1"/>
      <protection hidden="1"/>
    </xf>
    <xf numFmtId="0" fontId="14" fillId="14" borderId="1" xfId="0" applyFont="1" applyFill="1" applyBorder="1" applyAlignment="1" applyProtection="1">
      <alignment vertical="center" wrapText="1"/>
      <protection hidden="1"/>
    </xf>
    <xf numFmtId="0" fontId="32" fillId="14" borderId="1" xfId="0" applyFont="1" applyFill="1" applyBorder="1" applyAlignment="1" applyProtection="1">
      <alignment horizontal="center" vertical="center"/>
      <protection hidden="1"/>
    </xf>
    <xf numFmtId="0" fontId="32" fillId="14" borderId="1" xfId="0" applyFont="1" applyFill="1" applyBorder="1" applyAlignment="1" applyProtection="1">
      <alignment horizontal="center" vertical="center" wrapText="1"/>
      <protection hidden="1"/>
    </xf>
    <xf numFmtId="0" fontId="14" fillId="7" borderId="15" xfId="0" applyFont="1" applyFill="1" applyBorder="1" applyAlignment="1" applyProtection="1">
      <alignment vertical="center" wrapText="1"/>
      <protection hidden="1"/>
    </xf>
    <xf numFmtId="0" fontId="32" fillId="7" borderId="15" xfId="0" applyFont="1" applyFill="1" applyBorder="1" applyAlignment="1" applyProtection="1">
      <alignment horizontal="center" vertical="center"/>
      <protection hidden="1"/>
    </xf>
    <xf numFmtId="0" fontId="32" fillId="7" borderId="15" xfId="0" applyFont="1" applyFill="1" applyBorder="1" applyAlignment="1" applyProtection="1">
      <alignment horizontal="center" vertical="center" wrapText="1"/>
      <protection hidden="1"/>
    </xf>
    <xf numFmtId="0" fontId="15" fillId="7" borderId="15" xfId="0" applyFont="1" applyFill="1" applyBorder="1" applyAlignment="1" applyProtection="1">
      <alignment vertical="center" wrapText="1"/>
      <protection hidden="1"/>
    </xf>
    <xf numFmtId="0" fontId="14" fillId="7" borderId="16" xfId="0" applyFont="1" applyFill="1" applyBorder="1" applyAlignment="1" applyProtection="1">
      <alignment vertical="center" wrapText="1"/>
      <protection hidden="1"/>
    </xf>
    <xf numFmtId="0" fontId="32" fillId="7" borderId="16" xfId="0" applyFont="1" applyFill="1" applyBorder="1" applyAlignment="1" applyProtection="1">
      <alignment horizontal="center" vertical="center"/>
      <protection hidden="1"/>
    </xf>
    <xf numFmtId="0" fontId="32" fillId="7" borderId="16" xfId="0" applyFont="1" applyFill="1" applyBorder="1" applyAlignment="1" applyProtection="1">
      <alignment horizontal="center" vertical="center" wrapText="1"/>
      <protection hidden="1"/>
    </xf>
    <xf numFmtId="0" fontId="31" fillId="9" borderId="14" xfId="0" applyFont="1" applyFill="1" applyBorder="1" applyAlignment="1" applyProtection="1">
      <alignment vertical="center" wrapText="1"/>
      <protection hidden="1"/>
    </xf>
    <xf numFmtId="0" fontId="32" fillId="9" borderId="14" xfId="0" applyFont="1" applyFill="1" applyBorder="1" applyAlignment="1" applyProtection="1">
      <alignment vertical="center" wrapText="1"/>
      <protection hidden="1"/>
    </xf>
    <xf numFmtId="0" fontId="15" fillId="14" borderId="1" xfId="0" applyFont="1" applyFill="1" applyBorder="1" applyAlignment="1" applyProtection="1">
      <alignment horizontal="left" vertical="center" wrapText="1"/>
      <protection hidden="1"/>
    </xf>
    <xf numFmtId="0" fontId="0" fillId="14" borderId="1" xfId="0" applyFill="1" applyBorder="1" applyAlignment="1" applyProtection="1">
      <alignment vertical="center"/>
      <protection hidden="1"/>
    </xf>
    <xf numFmtId="0" fontId="15" fillId="7" borderId="1" xfId="0" applyFont="1" applyFill="1" applyBorder="1" applyAlignment="1" applyProtection="1">
      <alignment horizontal="justify" vertical="center"/>
      <protection hidden="1"/>
    </xf>
    <xf numFmtId="0" fontId="31" fillId="9" borderId="1" xfId="0" applyFont="1" applyFill="1" applyBorder="1" applyAlignment="1" applyProtection="1">
      <alignment horizontal="justify" vertical="center"/>
      <protection hidden="1"/>
    </xf>
    <xf numFmtId="0" fontId="31" fillId="9" borderId="14" xfId="0" applyFont="1" applyFill="1" applyBorder="1" applyAlignment="1" applyProtection="1">
      <alignment horizontal="justify" vertical="center"/>
      <protection hidden="1"/>
    </xf>
    <xf numFmtId="0" fontId="31" fillId="14" borderId="15" xfId="0" applyFont="1" applyFill="1" applyBorder="1" applyAlignment="1" applyProtection="1">
      <alignment horizontal="left" vertical="center" wrapText="1"/>
      <protection hidden="1"/>
    </xf>
    <xf numFmtId="0" fontId="31" fillId="7" borderId="15" xfId="0" applyFont="1" applyFill="1" applyBorder="1" applyAlignment="1" applyProtection="1">
      <alignment horizontal="left" vertical="center" wrapText="1"/>
      <protection hidden="1"/>
    </xf>
    <xf numFmtId="0" fontId="32" fillId="7" borderId="1" xfId="0" applyFont="1" applyFill="1" applyBorder="1" applyAlignment="1" applyProtection="1">
      <alignment horizontal="left" vertical="center" wrapText="1"/>
      <protection hidden="1"/>
    </xf>
    <xf numFmtId="0" fontId="2" fillId="9" borderId="0" xfId="0" applyFont="1" applyFill="1" applyAlignment="1" applyProtection="1">
      <alignment vertical="center"/>
      <protection hidden="1"/>
    </xf>
    <xf numFmtId="0" fontId="16" fillId="14" borderId="1" xfId="0" applyFont="1" applyFill="1" applyBorder="1" applyAlignment="1" applyProtection="1">
      <alignment horizontal="left" vertical="center" wrapText="1"/>
      <protection hidden="1"/>
    </xf>
    <xf numFmtId="0" fontId="16" fillId="7" borderId="1" xfId="0" applyFont="1" applyFill="1" applyBorder="1" applyAlignment="1" applyProtection="1">
      <alignment horizontal="left" vertical="center" wrapText="1"/>
      <protection hidden="1"/>
    </xf>
    <xf numFmtId="0" fontId="15" fillId="14" borderId="4" xfId="0" applyFont="1" applyFill="1" applyBorder="1" applyAlignment="1" applyProtection="1">
      <alignment horizontal="left" vertical="center" wrapText="1"/>
      <protection hidden="1"/>
    </xf>
    <xf numFmtId="0" fontId="32" fillId="14" borderId="3" xfId="0" applyFont="1" applyFill="1" applyBorder="1" applyAlignment="1" applyProtection="1">
      <alignment vertical="center"/>
      <protection hidden="1"/>
    </xf>
    <xf numFmtId="0" fontId="31" fillId="9" borderId="14" xfId="0" applyFont="1" applyFill="1" applyBorder="1" applyAlignment="1" applyProtection="1">
      <alignment horizontal="left" vertical="center" wrapText="1"/>
      <protection hidden="1"/>
    </xf>
    <xf numFmtId="0" fontId="32" fillId="8" borderId="1" xfId="0" applyFont="1" applyFill="1" applyBorder="1" applyAlignment="1" applyProtection="1">
      <alignment horizontal="left" vertical="center" wrapText="1"/>
      <protection hidden="1"/>
    </xf>
    <xf numFmtId="0" fontId="32" fillId="8" borderId="1" xfId="0" applyFont="1" applyFill="1" applyBorder="1" applyAlignment="1" applyProtection="1">
      <alignment horizontal="center" vertical="center" wrapText="1"/>
      <protection hidden="1"/>
    </xf>
    <xf numFmtId="0" fontId="14" fillId="7" borderId="1" xfId="0" applyFont="1" applyFill="1" applyBorder="1" applyAlignment="1" applyProtection="1">
      <alignment horizontal="justify" vertical="center" wrapText="1"/>
      <protection hidden="1"/>
    </xf>
    <xf numFmtId="0" fontId="14" fillId="7" borderId="1" xfId="0" applyFont="1" applyFill="1" applyBorder="1" applyAlignment="1" applyProtection="1">
      <alignment horizontal="justify" vertical="center"/>
      <protection hidden="1"/>
    </xf>
    <xf numFmtId="0" fontId="32" fillId="14" borderId="1" xfId="0" applyFont="1" applyFill="1" applyBorder="1" applyAlignment="1" applyProtection="1">
      <alignment horizontal="left" vertical="center" wrapText="1"/>
      <protection hidden="1"/>
    </xf>
    <xf numFmtId="0" fontId="15" fillId="7" borderId="3" xfId="0" applyFont="1" applyFill="1" applyBorder="1" applyAlignment="1" applyProtection="1">
      <alignment horizontal="left" vertical="center" wrapText="1"/>
      <protection hidden="1"/>
    </xf>
    <xf numFmtId="0" fontId="31" fillId="8" borderId="1" xfId="0" applyFont="1" applyFill="1" applyBorder="1" applyAlignment="1" applyProtection="1">
      <alignment vertical="center"/>
      <protection hidden="1"/>
    </xf>
    <xf numFmtId="0" fontId="32" fillId="8" borderId="1" xfId="0" applyFont="1" applyFill="1" applyBorder="1" applyAlignment="1" applyProtection="1">
      <alignment horizontal="center" vertical="center"/>
      <protection hidden="1"/>
    </xf>
    <xf numFmtId="0" fontId="32" fillId="8" borderId="1" xfId="0" applyFont="1" applyFill="1" applyBorder="1" applyAlignment="1" applyProtection="1">
      <alignment vertical="center"/>
      <protection hidden="1"/>
    </xf>
    <xf numFmtId="0" fontId="14" fillId="14" borderId="1" xfId="0" applyFont="1" applyFill="1" applyBorder="1" applyAlignment="1" applyProtection="1">
      <alignment horizontal="left" vertical="center" wrapText="1"/>
      <protection hidden="1"/>
    </xf>
    <xf numFmtId="0" fontId="14" fillId="7" borderId="1" xfId="0" applyFont="1" applyFill="1" applyBorder="1" applyAlignment="1" applyProtection="1">
      <alignment horizontal="left" vertical="center" wrapText="1"/>
      <protection hidden="1"/>
    </xf>
    <xf numFmtId="0" fontId="31" fillId="7" borderId="1" xfId="0" applyFont="1" applyFill="1" applyBorder="1" applyAlignment="1" applyProtection="1">
      <alignment horizontal="justify" vertical="center"/>
      <protection hidden="1"/>
    </xf>
    <xf numFmtId="0" fontId="32" fillId="7" borderId="1" xfId="0" applyFont="1" applyFill="1" applyBorder="1" applyAlignment="1" applyProtection="1">
      <alignment vertical="center"/>
      <protection hidden="1"/>
    </xf>
    <xf numFmtId="0" fontId="2" fillId="10" borderId="1" xfId="0" applyFont="1" applyFill="1" applyBorder="1" applyAlignment="1" applyProtection="1">
      <alignment vertical="center"/>
      <protection hidden="1"/>
    </xf>
    <xf numFmtId="0" fontId="32" fillId="10" borderId="1" xfId="0" applyFont="1" applyFill="1" applyBorder="1" applyAlignment="1" applyProtection="1">
      <alignment horizontal="center" vertical="center"/>
      <protection hidden="1"/>
    </xf>
    <xf numFmtId="0" fontId="31" fillId="10" borderId="1" xfId="0" applyFont="1" applyFill="1" applyBorder="1" applyAlignment="1" applyProtection="1">
      <alignment vertical="center"/>
      <protection hidden="1"/>
    </xf>
    <xf numFmtId="0" fontId="32" fillId="10" borderId="1" xfId="0" applyFont="1" applyFill="1" applyBorder="1" applyAlignment="1" applyProtection="1">
      <alignment vertical="center"/>
      <protection hidden="1"/>
    </xf>
    <xf numFmtId="0" fontId="4" fillId="0" borderId="1" xfId="0" applyFont="1" applyBorder="1" applyAlignment="1" applyProtection="1">
      <alignment horizontal="center"/>
      <protection hidden="1"/>
    </xf>
    <xf numFmtId="0" fontId="4" fillId="0" borderId="1" xfId="0" applyFont="1" applyBorder="1" applyAlignment="1" applyProtection="1">
      <alignment horizontal="center" vertical="top" wrapText="1"/>
      <protection hidden="1"/>
    </xf>
    <xf numFmtId="0" fontId="29" fillId="0" borderId="1" xfId="0" applyFont="1" applyBorder="1" applyAlignment="1" applyProtection="1">
      <alignment horizontal="center"/>
      <protection hidden="1"/>
    </xf>
    <xf numFmtId="0" fontId="5" fillId="0" borderId="1" xfId="0" applyFont="1" applyBorder="1" applyProtection="1">
      <protection hidden="1"/>
    </xf>
    <xf numFmtId="0" fontId="4" fillId="0" borderId="1" xfId="0" applyFont="1" applyBorder="1" applyProtection="1">
      <protection hidden="1"/>
    </xf>
    <xf numFmtId="0" fontId="29" fillId="0" borderId="1" xfId="0" applyFont="1" applyBorder="1" applyProtection="1">
      <protection hidden="1"/>
    </xf>
    <xf numFmtId="0" fontId="4" fillId="11" borderId="1" xfId="0" applyFont="1" applyFill="1" applyBorder="1" applyProtection="1">
      <protection hidden="1"/>
    </xf>
    <xf numFmtId="0" fontId="29" fillId="11" borderId="1" xfId="0" applyFont="1" applyFill="1" applyBorder="1" applyProtection="1">
      <protection hidden="1"/>
    </xf>
    <xf numFmtId="0" fontId="4" fillId="13" borderId="1" xfId="0" applyFont="1" applyFill="1" applyBorder="1" applyProtection="1">
      <protection hidden="1"/>
    </xf>
    <xf numFmtId="0" fontId="29" fillId="13" borderId="1" xfId="0" applyFont="1" applyFill="1" applyBorder="1" applyProtection="1">
      <protection hidden="1"/>
    </xf>
    <xf numFmtId="0" fontId="5" fillId="13" borderId="1" xfId="0" applyFont="1" applyFill="1" applyBorder="1" applyProtection="1">
      <protection hidden="1"/>
    </xf>
    <xf numFmtId="0" fontId="32" fillId="8" borderId="1" xfId="0" applyFont="1" applyFill="1" applyBorder="1" applyAlignment="1" applyProtection="1">
      <alignment horizontal="justify" vertical="center" wrapText="1"/>
      <protection hidden="1"/>
    </xf>
    <xf numFmtId="0" fontId="5" fillId="0" borderId="6" xfId="0" applyFont="1" applyBorder="1" applyAlignment="1" applyProtection="1">
      <alignment horizontal="center"/>
      <protection hidden="1"/>
    </xf>
    <xf numFmtId="0" fontId="5" fillId="0" borderId="6" xfId="0" applyFont="1" applyBorder="1" applyProtection="1">
      <protection hidden="1"/>
    </xf>
    <xf numFmtId="0" fontId="9" fillId="0" borderId="0" xfId="0" applyFont="1" applyProtection="1">
      <protection locked="0" hidden="1"/>
    </xf>
    <xf numFmtId="0" fontId="5" fillId="0" borderId="0" xfId="0" applyFont="1" applyProtection="1">
      <protection locked="0" hidden="1"/>
    </xf>
    <xf numFmtId="0" fontId="4" fillId="0" borderId="6" xfId="0" applyFont="1" applyBorder="1" applyAlignment="1" applyProtection="1">
      <alignment horizontal="center"/>
      <protection locked="0" hidden="1"/>
    </xf>
    <xf numFmtId="0" fontId="9" fillId="0" borderId="0" xfId="0" applyFont="1" applyProtection="1">
      <protection locked="0"/>
    </xf>
    <xf numFmtId="0" fontId="4" fillId="0" borderId="6" xfId="0" applyFont="1" applyBorder="1" applyAlignment="1" applyProtection="1">
      <alignment horizontal="center"/>
      <protection locked="0"/>
    </xf>
    <xf numFmtId="0" fontId="5" fillId="3" borderId="9" xfId="0" applyFont="1" applyFill="1" applyBorder="1" applyProtection="1">
      <protection locked="0" hidden="1"/>
    </xf>
    <xf numFmtId="0" fontId="4" fillId="0" borderId="2" xfId="0" applyFont="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5" fillId="0" borderId="8" xfId="0" applyFont="1" applyBorder="1" applyProtection="1">
      <protection hidden="1"/>
    </xf>
    <xf numFmtId="0" fontId="5" fillId="0" borderId="0" xfId="0" applyFont="1" applyBorder="1" applyAlignment="1" applyProtection="1">
      <alignment horizontal="center"/>
      <protection hidden="1"/>
    </xf>
    <xf numFmtId="0" fontId="5" fillId="2" borderId="0" xfId="0" applyFont="1" applyFill="1" applyBorder="1" applyProtection="1">
      <protection hidden="1"/>
    </xf>
    <xf numFmtId="10" fontId="5" fillId="2" borderId="0" xfId="0" applyNumberFormat="1" applyFont="1" applyFill="1" applyBorder="1" applyAlignment="1" applyProtection="1">
      <alignment horizontal="center"/>
      <protection hidden="1"/>
    </xf>
    <xf numFmtId="9" fontId="5" fillId="0" borderId="0" xfId="0" applyNumberFormat="1" applyFont="1" applyBorder="1" applyAlignment="1" applyProtection="1">
      <alignment horizontal="center"/>
      <protection hidden="1"/>
    </xf>
    <xf numFmtId="10" fontId="5" fillId="2" borderId="0" xfId="0" applyNumberFormat="1" applyFont="1" applyFill="1" applyBorder="1" applyProtection="1">
      <protection hidden="1"/>
    </xf>
    <xf numFmtId="0" fontId="5" fillId="0" borderId="10" xfId="0" applyFont="1" applyBorder="1" applyProtection="1">
      <protection hidden="1"/>
    </xf>
    <xf numFmtId="0" fontId="5" fillId="0" borderId="11" xfId="0" applyFont="1" applyBorder="1" applyProtection="1">
      <protection hidden="1"/>
    </xf>
    <xf numFmtId="0" fontId="5" fillId="0" borderId="11" xfId="0" applyFont="1" applyBorder="1" applyAlignment="1" applyProtection="1">
      <alignment horizontal="center"/>
      <protection hidden="1"/>
    </xf>
    <xf numFmtId="0" fontId="5" fillId="2" borderId="11" xfId="0" applyFont="1" applyFill="1" applyBorder="1" applyProtection="1">
      <protection hidden="1"/>
    </xf>
    <xf numFmtId="0" fontId="5" fillId="0" borderId="5" xfId="0" applyFont="1" applyBorder="1" applyProtection="1">
      <protection hidden="1"/>
    </xf>
    <xf numFmtId="0" fontId="5" fillId="2" borderId="6" xfId="0" applyFont="1" applyFill="1" applyBorder="1" applyProtection="1">
      <protection hidden="1"/>
    </xf>
    <xf numFmtId="0" fontId="5" fillId="0" borderId="0" xfId="0" applyFont="1" applyFill="1" applyBorder="1" applyProtection="1">
      <protection hidden="1"/>
    </xf>
    <xf numFmtId="3" fontId="5" fillId="2" borderId="0" xfId="0" applyNumberFormat="1" applyFont="1" applyFill="1" applyBorder="1" applyProtection="1">
      <protection hidden="1"/>
    </xf>
    <xf numFmtId="10" fontId="5" fillId="0" borderId="11" xfId="0" applyNumberFormat="1" applyFont="1" applyFill="1" applyBorder="1" applyProtection="1">
      <protection hidden="1"/>
    </xf>
    <xf numFmtId="0" fontId="5" fillId="0" borderId="12" xfId="0" applyFont="1" applyFill="1" applyBorder="1" applyProtection="1">
      <protection hidden="1"/>
    </xf>
    <xf numFmtId="0" fontId="4" fillId="11" borderId="5" xfId="0" applyFont="1" applyFill="1" applyBorder="1" applyProtection="1">
      <protection hidden="1"/>
    </xf>
    <xf numFmtId="0" fontId="5" fillId="11" borderId="6" xfId="0" applyFont="1" applyFill="1" applyBorder="1" applyProtection="1">
      <protection hidden="1"/>
    </xf>
    <xf numFmtId="0" fontId="5" fillId="11" borderId="6" xfId="0" applyFont="1" applyFill="1" applyBorder="1" applyAlignment="1" applyProtection="1">
      <alignment horizontal="center"/>
      <protection hidden="1"/>
    </xf>
    <xf numFmtId="0" fontId="4" fillId="11" borderId="7" xfId="0" applyFont="1" applyFill="1" applyBorder="1" applyProtection="1">
      <protection hidden="1"/>
    </xf>
    <xf numFmtId="0" fontId="4" fillId="0" borderId="10" xfId="0" applyFont="1" applyBorder="1" applyProtection="1">
      <protection hidden="1"/>
    </xf>
    <xf numFmtId="0" fontId="5" fillId="0" borderId="11" xfId="0" applyFont="1" applyFill="1" applyBorder="1" applyProtection="1">
      <protection hidden="1"/>
    </xf>
    <xf numFmtId="0" fontId="13" fillId="3" borderId="4" xfId="0" applyFont="1" applyFill="1" applyBorder="1" applyProtection="1">
      <protection hidden="1"/>
    </xf>
    <xf numFmtId="0" fontId="5" fillId="3" borderId="2" xfId="0" applyFont="1" applyFill="1" applyBorder="1" applyProtection="1">
      <protection hidden="1"/>
    </xf>
    <xf numFmtId="0" fontId="5" fillId="3" borderId="2" xfId="0" applyFont="1" applyFill="1" applyBorder="1" applyAlignment="1" applyProtection="1">
      <alignment horizontal="center"/>
      <protection hidden="1"/>
    </xf>
    <xf numFmtId="0" fontId="5" fillId="3" borderId="3" xfId="0" applyFont="1" applyFill="1" applyBorder="1" applyProtection="1">
      <protection hidden="1"/>
    </xf>
    <xf numFmtId="0" fontId="4" fillId="3" borderId="3" xfId="0" applyFont="1" applyFill="1" applyBorder="1" applyAlignment="1" applyProtection="1">
      <alignment horizontal="center" vertical="center" wrapText="1"/>
      <protection hidden="1"/>
    </xf>
    <xf numFmtId="0" fontId="5" fillId="3" borderId="9" xfId="0" applyFont="1" applyFill="1" applyBorder="1" applyProtection="1">
      <protection hidden="1"/>
    </xf>
    <xf numFmtId="0" fontId="5" fillId="3" borderId="12" xfId="0" applyFont="1" applyFill="1" applyBorder="1" applyProtection="1">
      <protection hidden="1"/>
    </xf>
    <xf numFmtId="0" fontId="5" fillId="3" borderId="7" xfId="0" applyFont="1" applyFill="1" applyBorder="1" applyProtection="1">
      <protection hidden="1"/>
    </xf>
    <xf numFmtId="0" fontId="5" fillId="0" borderId="0" xfId="0" applyFont="1" applyAlignment="1" applyProtection="1">
      <alignment horizontal="left"/>
      <protection hidden="1"/>
    </xf>
    <xf numFmtId="3" fontId="5" fillId="5" borderId="1" xfId="0" applyNumberFormat="1" applyFont="1" applyFill="1" applyBorder="1" applyAlignment="1" applyProtection="1">
      <alignment horizontal="right"/>
      <protection hidden="1"/>
    </xf>
    <xf numFmtId="10" fontId="5" fillId="5" borderId="1" xfId="0" applyNumberFormat="1" applyFont="1" applyFill="1" applyBorder="1" applyProtection="1">
      <protection hidden="1"/>
    </xf>
    <xf numFmtId="0" fontId="1" fillId="0" borderId="0" xfId="0" applyFont="1" applyProtection="1">
      <protection hidden="1"/>
    </xf>
    <xf numFmtId="0" fontId="8" fillId="0" borderId="0" xfId="0" applyFont="1" applyAlignment="1" applyProtection="1">
      <alignment horizontal="left"/>
      <protection hidden="1"/>
    </xf>
    <xf numFmtId="0" fontId="8" fillId="0" borderId="0" xfId="0" applyFont="1" applyAlignment="1" applyProtection="1">
      <alignment horizontal="right"/>
      <protection hidden="1"/>
    </xf>
    <xf numFmtId="0" fontId="1" fillId="0" borderId="0" xfId="0" applyFont="1" applyBorder="1" applyAlignment="1" applyProtection="1">
      <protection hidden="1"/>
    </xf>
    <xf numFmtId="0" fontId="6" fillId="0" borderId="0" xfId="0" applyFont="1" applyBorder="1" applyAlignment="1" applyProtection="1">
      <protection hidden="1"/>
    </xf>
    <xf numFmtId="0" fontId="6" fillId="0" borderId="0" xfId="0" applyFont="1" applyAlignment="1" applyProtection="1">
      <alignment horizontal="right"/>
      <protection hidden="1"/>
    </xf>
    <xf numFmtId="10" fontId="1" fillId="0" borderId="0" xfId="0" applyNumberFormat="1" applyFont="1" applyAlignment="1" applyProtection="1">
      <alignment horizontal="left"/>
      <protection hidden="1"/>
    </xf>
    <xf numFmtId="10" fontId="1" fillId="0" borderId="0" xfId="0" applyNumberFormat="1" applyFont="1" applyProtection="1">
      <protection hidden="1"/>
    </xf>
    <xf numFmtId="0" fontId="6" fillId="0" borderId="0" xfId="0" applyFont="1" applyAlignment="1" applyProtection="1">
      <alignment horizontal="right" wrapText="1"/>
      <protection hidden="1"/>
    </xf>
    <xf numFmtId="0" fontId="6" fillId="0" borderId="0" xfId="0" applyFont="1" applyProtection="1">
      <protection hidden="1"/>
    </xf>
    <xf numFmtId="0" fontId="1" fillId="0" borderId="0" xfId="0" applyFont="1" applyAlignment="1" applyProtection="1">
      <alignment horizontal="left"/>
      <protection hidden="1"/>
    </xf>
    <xf numFmtId="0" fontId="6" fillId="0" borderId="0" xfId="0" applyFont="1" applyFill="1" applyBorder="1" applyProtection="1">
      <protection hidden="1"/>
    </xf>
    <xf numFmtId="0" fontId="1" fillId="0" borderId="0" xfId="0" applyFont="1" applyFill="1" applyBorder="1" applyProtection="1">
      <protection hidden="1"/>
    </xf>
    <xf numFmtId="0" fontId="1" fillId="0" borderId="0" xfId="0" applyFont="1" applyBorder="1" applyProtection="1">
      <protection hidden="1"/>
    </xf>
    <xf numFmtId="10" fontId="1" fillId="0" borderId="0" xfId="0" applyNumberFormat="1" applyFont="1" applyFill="1" applyAlignment="1" applyProtection="1">
      <alignment horizontal="left"/>
      <protection hidden="1"/>
    </xf>
    <xf numFmtId="0" fontId="6" fillId="0" borderId="0" xfId="0" applyFont="1" applyBorder="1" applyProtection="1">
      <protection hidden="1"/>
    </xf>
    <xf numFmtId="0" fontId="6" fillId="0" borderId="0" xfId="0" applyFont="1" applyAlignment="1" applyProtection="1">
      <alignment horizontal="left"/>
      <protection hidden="1"/>
    </xf>
    <xf numFmtId="0" fontId="8" fillId="0" borderId="0" xfId="0" applyFont="1" applyProtection="1">
      <protection hidden="1"/>
    </xf>
    <xf numFmtId="0" fontId="5" fillId="0" borderId="0" xfId="0" applyFont="1" applyBorder="1" applyAlignment="1">
      <alignment horizontal="center"/>
    </xf>
    <xf numFmtId="0" fontId="17" fillId="7" borderId="3" xfId="0" applyFont="1" applyFill="1" applyBorder="1" applyAlignment="1" applyProtection="1">
      <alignment horizontal="left" vertical="center" wrapText="1"/>
      <protection hidden="1"/>
    </xf>
    <xf numFmtId="0" fontId="16" fillId="7" borderId="1" xfId="0" applyFont="1" applyFill="1" applyBorder="1" applyAlignment="1" applyProtection="1">
      <alignment horizontal="center" vertical="center" wrapText="1"/>
      <protection hidden="1"/>
    </xf>
    <xf numFmtId="0" fontId="16" fillId="14" borderId="3" xfId="0" applyFont="1" applyFill="1" applyBorder="1" applyAlignment="1" applyProtection="1">
      <alignment horizontal="left" vertical="center" wrapText="1"/>
      <protection hidden="1"/>
    </xf>
    <xf numFmtId="0" fontId="32" fillId="14" borderId="1" xfId="0" applyFont="1" applyFill="1" applyBorder="1" applyAlignment="1" applyProtection="1">
      <alignment vertical="center"/>
      <protection locked="0"/>
    </xf>
    <xf numFmtId="166" fontId="5" fillId="5" borderId="1" xfId="0" applyNumberFormat="1" applyFont="1" applyFill="1" applyBorder="1" applyProtection="1">
      <protection hidden="1"/>
    </xf>
    <xf numFmtId="0" fontId="17" fillId="14" borderId="1" xfId="0" applyFont="1" applyFill="1" applyBorder="1" applyAlignment="1" applyProtection="1">
      <alignment vertical="center" wrapText="1"/>
      <protection hidden="1"/>
    </xf>
    <xf numFmtId="0" fontId="16" fillId="8" borderId="1" xfId="0" applyFont="1" applyFill="1" applyBorder="1" applyAlignment="1" applyProtection="1">
      <alignment horizontal="center" vertical="center" wrapText="1"/>
      <protection hidden="1"/>
    </xf>
    <xf numFmtId="0" fontId="12" fillId="3" borderId="0" xfId="0" applyFont="1" applyFill="1" applyAlignment="1" applyProtection="1">
      <alignment horizontal="right"/>
      <protection hidden="1"/>
    </xf>
    <xf numFmtId="0" fontId="0" fillId="0" borderId="0" xfId="0" applyProtection="1"/>
    <xf numFmtId="0" fontId="43" fillId="0" borderId="0" xfId="0" applyFont="1" applyAlignment="1" applyProtection="1">
      <alignment horizontal="right"/>
      <protection hidden="1"/>
    </xf>
    <xf numFmtId="0" fontId="5" fillId="0" borderId="0" xfId="0" applyFont="1" applyBorder="1" applyAlignment="1" applyProtection="1">
      <alignment horizontal="center"/>
    </xf>
    <xf numFmtId="0" fontId="5" fillId="0" borderId="0" xfId="0" applyFont="1" applyBorder="1" applyProtection="1"/>
    <xf numFmtId="0" fontId="43" fillId="0" borderId="0" xfId="0" applyFont="1" applyBorder="1" applyAlignment="1" applyProtection="1">
      <alignment horizontal="right"/>
    </xf>
    <xf numFmtId="0" fontId="4" fillId="0" borderId="0" xfId="0" applyFont="1" applyAlignment="1" applyProtection="1">
      <alignment horizontal="left"/>
      <protection hidden="1"/>
    </xf>
    <xf numFmtId="0" fontId="43" fillId="0" borderId="0" xfId="0" applyFont="1" applyAlignment="1" applyProtection="1">
      <alignment horizontal="right"/>
      <protection hidden="1"/>
    </xf>
    <xf numFmtId="0" fontId="4" fillId="0" borderId="4"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3" fillId="0" borderId="0" xfId="0" applyFont="1" applyAlignment="1" applyProtection="1">
      <alignment horizontal="right" vertical="center"/>
    </xf>
    <xf numFmtId="0" fontId="31" fillId="8" borderId="4" xfId="0" applyFont="1" applyFill="1" applyBorder="1" applyAlignment="1" applyProtection="1">
      <alignment horizontal="justify" vertical="center"/>
      <protection hidden="1"/>
    </xf>
    <xf numFmtId="0" fontId="0" fillId="8" borderId="2" xfId="0" applyFont="1" applyFill="1" applyBorder="1" applyAlignment="1" applyProtection="1">
      <alignment vertical="center"/>
      <protection hidden="1"/>
    </xf>
    <xf numFmtId="0" fontId="0" fillId="8" borderId="3" xfId="0" applyFont="1" applyFill="1" applyBorder="1" applyAlignment="1" applyProtection="1">
      <alignment vertical="center"/>
      <protection hidden="1"/>
    </xf>
    <xf numFmtId="0" fontId="39" fillId="8" borderId="4" xfId="0" applyFont="1" applyFill="1" applyBorder="1" applyAlignment="1" applyProtection="1">
      <alignment horizontal="center" vertical="center"/>
      <protection hidden="1"/>
    </xf>
    <xf numFmtId="0" fontId="40" fillId="8" borderId="2" xfId="0" applyFont="1" applyFill="1" applyBorder="1" applyAlignment="1" applyProtection="1">
      <alignment horizontal="center" vertical="center"/>
      <protection hidden="1"/>
    </xf>
    <xf numFmtId="0" fontId="40" fillId="8" borderId="3" xfId="0" applyFont="1" applyFill="1" applyBorder="1" applyAlignment="1" applyProtection="1">
      <alignment horizontal="center" vertical="center"/>
      <protection hidden="1"/>
    </xf>
    <xf numFmtId="0" fontId="31" fillId="8" borderId="4" xfId="0" applyFont="1" applyFill="1" applyBorder="1" applyAlignment="1" applyProtection="1">
      <alignment vertical="center"/>
      <protection hidden="1"/>
    </xf>
    <xf numFmtId="0" fontId="31" fillId="8" borderId="1" xfId="0" applyFont="1" applyFill="1" applyBorder="1" applyAlignment="1" applyProtection="1">
      <alignment horizontal="justify" vertical="center" wrapText="1"/>
      <protection hidden="1"/>
    </xf>
    <xf numFmtId="0" fontId="32" fillId="8" borderId="1" xfId="0" applyFont="1" applyFill="1" applyBorder="1" applyAlignment="1" applyProtection="1">
      <alignment horizontal="justify" vertical="center" wrapText="1"/>
      <protection hidden="1"/>
    </xf>
    <xf numFmtId="0" fontId="31" fillId="8" borderId="1" xfId="0" applyFont="1" applyFill="1" applyBorder="1" applyAlignment="1" applyProtection="1">
      <alignment vertical="center" wrapText="1"/>
      <protection hidden="1"/>
    </xf>
    <xf numFmtId="0" fontId="32" fillId="8" borderId="1" xfId="0" applyFont="1" applyFill="1" applyBorder="1" applyAlignment="1" applyProtection="1">
      <alignment vertical="center"/>
      <protection hidden="1"/>
    </xf>
    <xf numFmtId="0" fontId="31" fillId="8" borderId="4" xfId="0" applyFont="1" applyFill="1" applyBorder="1" applyAlignment="1" applyProtection="1">
      <alignment vertical="center" wrapText="1"/>
      <protection hidden="1"/>
    </xf>
    <xf numFmtId="0" fontId="0" fillId="0" borderId="2" xfId="0" applyFont="1" applyBorder="1" applyAlignment="1" applyProtection="1">
      <alignment vertical="center"/>
      <protection hidden="1"/>
    </xf>
    <xf numFmtId="0" fontId="0" fillId="0" borderId="3" xfId="0" applyFont="1" applyBorder="1" applyAlignment="1" applyProtection="1">
      <alignment vertical="center"/>
      <protection hidden="1"/>
    </xf>
    <xf numFmtId="0" fontId="0" fillId="8" borderId="2" xfId="0" applyFill="1" applyBorder="1" applyAlignment="1" applyProtection="1">
      <alignment vertical="center"/>
      <protection hidden="1"/>
    </xf>
    <xf numFmtId="0" fontId="0" fillId="8" borderId="3" xfId="0" applyFill="1" applyBorder="1" applyAlignment="1" applyProtection="1">
      <alignment vertical="center"/>
      <protection hidden="1"/>
    </xf>
    <xf numFmtId="0" fontId="31" fillId="8" borderId="10" xfId="0" applyFont="1" applyFill="1" applyBorder="1" applyAlignment="1" applyProtection="1">
      <alignment horizontal="left" vertical="center" wrapText="1"/>
      <protection hidden="1"/>
    </xf>
    <xf numFmtId="0" fontId="39" fillId="8" borderId="2" xfId="0" applyFont="1" applyFill="1" applyBorder="1" applyAlignment="1" applyProtection="1">
      <alignment horizontal="center" vertical="center"/>
      <protection hidden="1"/>
    </xf>
    <xf numFmtId="0" fontId="39" fillId="8" borderId="3" xfId="0" applyFont="1" applyFill="1" applyBorder="1" applyAlignment="1" applyProtection="1">
      <alignment horizontal="center" vertical="center"/>
      <protection hidden="1"/>
    </xf>
    <xf numFmtId="0" fontId="32" fillId="8" borderId="1" xfId="0" applyFont="1" applyFill="1" applyBorder="1" applyAlignment="1" applyProtection="1">
      <alignment vertical="center" wrapText="1"/>
      <protection hidden="1"/>
    </xf>
    <xf numFmtId="0" fontId="37" fillId="8" borderId="1" xfId="0" applyFont="1" applyFill="1" applyBorder="1" applyAlignment="1" applyProtection="1">
      <alignment horizontal="center" vertical="center" wrapText="1"/>
      <protection hidden="1"/>
    </xf>
    <xf numFmtId="0" fontId="38" fillId="8" borderId="1" xfId="0" applyFont="1" applyFill="1" applyBorder="1" applyAlignment="1" applyProtection="1">
      <alignment horizontal="center" vertical="center" wrapText="1"/>
      <protection hidden="1"/>
    </xf>
    <xf numFmtId="0" fontId="36" fillId="8" borderId="4" xfId="0" applyFont="1" applyFill="1" applyBorder="1" applyAlignment="1" applyProtection="1">
      <alignment horizontal="justify" vertical="center" wrapText="1"/>
      <protection hidden="1"/>
    </xf>
    <xf numFmtId="0" fontId="0" fillId="8" borderId="2" xfId="0" applyFont="1" applyFill="1" applyBorder="1" applyAlignment="1" applyProtection="1">
      <alignment horizontal="justify" vertical="center" wrapText="1"/>
      <protection hidden="1"/>
    </xf>
    <xf numFmtId="0" fontId="0" fillId="8" borderId="3" xfId="0" applyFont="1" applyFill="1" applyBorder="1" applyAlignment="1" applyProtection="1">
      <alignment horizontal="justify" vertical="center" wrapText="1"/>
      <protection hidden="1"/>
    </xf>
    <xf numFmtId="0" fontId="36" fillId="8" borderId="1" xfId="0" applyFont="1" applyFill="1" applyBorder="1" applyAlignment="1" applyProtection="1">
      <alignment horizontal="justify" vertical="center" wrapText="1"/>
      <protection hidden="1"/>
    </xf>
    <xf numFmtId="0" fontId="0" fillId="8" borderId="2" xfId="0" applyFill="1" applyBorder="1" applyAlignment="1" applyProtection="1">
      <alignment horizontal="center" vertical="center"/>
      <protection hidden="1"/>
    </xf>
    <xf numFmtId="0" fontId="0" fillId="8" borderId="3" xfId="0" applyFill="1" applyBorder="1" applyAlignment="1" applyProtection="1">
      <alignment horizontal="center" vertical="center"/>
      <protection hidden="1"/>
    </xf>
    <xf numFmtId="0" fontId="43" fillId="0" borderId="0" xfId="0" applyFont="1" applyAlignment="1" applyProtection="1">
      <alignment horizontal="right"/>
    </xf>
  </cellXfs>
  <cellStyles count="2">
    <cellStyle name="Normal" xfId="0" builtinId="0"/>
    <cellStyle name="Percent" xfId="1" builtinId="5"/>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3"/>
  <sheetViews>
    <sheetView showGridLines="0" tabSelected="1" view="pageBreakPreview" zoomScale="102" zoomScaleNormal="60" zoomScaleSheetLayoutView="102" zoomScalePageLayoutView="98" workbookViewId="0"/>
  </sheetViews>
  <sheetFormatPr defaultColWidth="9.109375" defaultRowHeight="15"/>
  <cols>
    <col min="1" max="1" width="5.33203125" style="62" customWidth="1"/>
    <col min="2" max="2" width="85.33203125" style="62" customWidth="1"/>
    <col min="3" max="5" width="50.6640625" style="62" customWidth="1"/>
    <col min="6" max="16384" width="9.109375" style="62"/>
  </cols>
  <sheetData>
    <row r="1" spans="1:5" ht="15.6">
      <c r="A1" s="60" t="s">
        <v>207</v>
      </c>
      <c r="B1" s="61"/>
      <c r="C1" s="61"/>
      <c r="D1" s="61"/>
      <c r="E1" s="232"/>
    </row>
    <row r="2" spans="1:5" ht="15.6">
      <c r="A2" s="60" t="s">
        <v>82</v>
      </c>
      <c r="B2" s="61"/>
      <c r="C2" s="61"/>
      <c r="D2" s="61"/>
      <c r="E2" s="61"/>
    </row>
    <row r="3" spans="1:5" ht="15.6">
      <c r="A3" s="63" t="s">
        <v>16</v>
      </c>
      <c r="B3" s="61"/>
      <c r="C3" s="61"/>
      <c r="D3" s="61"/>
      <c r="E3" s="61"/>
    </row>
    <row r="4" spans="1:5" ht="15.6">
      <c r="A4" s="64"/>
    </row>
    <row r="5" spans="1:5">
      <c r="A5" s="1" t="s">
        <v>443</v>
      </c>
      <c r="B5" s="2"/>
      <c r="C5" s="2"/>
      <c r="D5" s="2"/>
      <c r="E5" s="2"/>
    </row>
    <row r="6" spans="1:5">
      <c r="A6" s="1" t="s">
        <v>6</v>
      </c>
      <c r="B6" s="2"/>
      <c r="C6" s="2"/>
      <c r="D6" s="2"/>
      <c r="E6" s="2"/>
    </row>
    <row r="7" spans="1:5">
      <c r="A7" s="1" t="s">
        <v>8</v>
      </c>
      <c r="B7" s="2"/>
      <c r="C7" s="2"/>
      <c r="D7" s="2"/>
      <c r="E7" s="2"/>
    </row>
    <row r="8" spans="1:5">
      <c r="A8" s="1" t="s">
        <v>7</v>
      </c>
      <c r="B8" s="2"/>
      <c r="C8" s="2"/>
      <c r="D8" s="2"/>
      <c r="E8" s="2"/>
    </row>
    <row r="9" spans="1:5">
      <c r="A9" s="1" t="s">
        <v>9</v>
      </c>
      <c r="B9" s="2"/>
      <c r="C9" s="2"/>
      <c r="D9" s="2"/>
      <c r="E9" s="2"/>
    </row>
    <row r="10" spans="1:5">
      <c r="A10" s="1" t="s">
        <v>10</v>
      </c>
      <c r="B10" s="2"/>
      <c r="C10" s="2"/>
      <c r="D10" s="2"/>
      <c r="E10" s="2"/>
    </row>
    <row r="11" spans="1:5">
      <c r="A11" s="1" t="s">
        <v>19</v>
      </c>
      <c r="B11" s="2"/>
      <c r="C11" s="2"/>
      <c r="D11" s="2"/>
      <c r="E11" s="2"/>
    </row>
    <row r="14" spans="1:5" ht="17.399999999999999">
      <c r="A14" s="65" t="s">
        <v>430</v>
      </c>
      <c r="B14" s="66"/>
    </row>
    <row r="15" spans="1:5" ht="15.6">
      <c r="A15" s="66"/>
      <c r="B15" s="67" t="s">
        <v>27</v>
      </c>
    </row>
    <row r="16" spans="1:5" ht="15.6">
      <c r="A16" s="66"/>
      <c r="B16" s="67"/>
      <c r="C16" s="68"/>
    </row>
    <row r="17" spans="1:5">
      <c r="A17" s="66"/>
      <c r="B17" s="69" t="s">
        <v>15</v>
      </c>
      <c r="C17" s="3"/>
    </row>
    <row r="18" spans="1:5">
      <c r="A18" s="66"/>
      <c r="B18" s="62" t="s">
        <v>18</v>
      </c>
      <c r="C18" s="3"/>
    </row>
    <row r="19" spans="1:5">
      <c r="A19" s="66"/>
      <c r="B19" s="69" t="s">
        <v>17</v>
      </c>
      <c r="C19" s="3"/>
    </row>
    <row r="20" spans="1:5">
      <c r="A20" s="66"/>
      <c r="B20" s="69" t="s">
        <v>14</v>
      </c>
      <c r="C20" s="3"/>
    </row>
    <row r="21" spans="1:5" ht="15.6">
      <c r="A21" s="66"/>
      <c r="B21" s="70" t="s">
        <v>29</v>
      </c>
      <c r="C21" s="71" t="e">
        <f>(C17+C18+C19)/C20</f>
        <v>#DIV/0!</v>
      </c>
    </row>
    <row r="22" spans="1:5">
      <c r="A22" s="66"/>
      <c r="B22" s="69"/>
    </row>
    <row r="23" spans="1:5" ht="15.6">
      <c r="A23" s="66"/>
      <c r="B23" s="67" t="s">
        <v>28</v>
      </c>
      <c r="C23" s="72" t="s">
        <v>49</v>
      </c>
      <c r="D23" s="72" t="s">
        <v>23</v>
      </c>
      <c r="E23" s="72" t="s">
        <v>24</v>
      </c>
    </row>
    <row r="24" spans="1:5">
      <c r="A24" s="66"/>
      <c r="B24" s="69" t="s">
        <v>47</v>
      </c>
      <c r="C24" s="3"/>
      <c r="D24" s="73">
        <f>C24*0.01</f>
        <v>0</v>
      </c>
      <c r="E24" s="3"/>
    </row>
    <row r="25" spans="1:5">
      <c r="A25" s="66"/>
      <c r="B25" s="69" t="s">
        <v>22</v>
      </c>
      <c r="C25" s="3"/>
      <c r="D25" s="73">
        <f>C25*0.02</f>
        <v>0</v>
      </c>
      <c r="E25" s="3"/>
    </row>
    <row r="26" spans="1:5" ht="30.6">
      <c r="A26" s="66"/>
      <c r="B26" s="74" t="s">
        <v>48</v>
      </c>
      <c r="C26" s="4"/>
      <c r="D26" s="75">
        <f>C26*0.2</f>
        <v>0</v>
      </c>
      <c r="E26" s="4"/>
    </row>
    <row r="27" spans="1:5">
      <c r="A27" s="66"/>
      <c r="B27" s="69" t="s">
        <v>46</v>
      </c>
      <c r="C27" s="3"/>
      <c r="D27" s="73">
        <f>C27*0.5</f>
        <v>0</v>
      </c>
      <c r="E27" s="3"/>
    </row>
    <row r="28" spans="1:5" ht="32.25" customHeight="1">
      <c r="A28" s="66"/>
      <c r="B28" s="76" t="s">
        <v>89</v>
      </c>
      <c r="C28" s="5"/>
      <c r="D28" s="77">
        <f>C28*1</f>
        <v>0</v>
      </c>
      <c r="E28" s="5"/>
    </row>
    <row r="29" spans="1:5">
      <c r="B29" s="69" t="s">
        <v>21</v>
      </c>
      <c r="C29" s="78"/>
      <c r="D29" s="73">
        <f>SUM(D24:D28)</f>
        <v>0</v>
      </c>
      <c r="E29" s="3"/>
    </row>
    <row r="30" spans="1:5" ht="15.6">
      <c r="B30" s="70" t="s">
        <v>30</v>
      </c>
      <c r="C30" s="78"/>
      <c r="D30" s="79"/>
      <c r="E30" s="71" t="e">
        <f>E29/D29</f>
        <v>#DIV/0!</v>
      </c>
    </row>
    <row r="32" spans="1:5" ht="17.399999999999999">
      <c r="A32" s="80" t="s">
        <v>431</v>
      </c>
    </row>
    <row r="33" spans="2:3" ht="15.6">
      <c r="B33" s="81" t="s">
        <v>177</v>
      </c>
    </row>
    <row r="34" spans="2:3" ht="15.6">
      <c r="B34" s="81"/>
      <c r="C34" s="82"/>
    </row>
    <row r="35" spans="2:3">
      <c r="B35" s="62" t="s">
        <v>178</v>
      </c>
      <c r="C35" s="3"/>
    </row>
    <row r="36" spans="2:3">
      <c r="B36" s="62" t="s">
        <v>26</v>
      </c>
      <c r="C36" s="3"/>
    </row>
    <row r="37" spans="2:3">
      <c r="B37" s="62" t="s">
        <v>14</v>
      </c>
      <c r="C37" s="3"/>
    </row>
    <row r="38" spans="2:3">
      <c r="B38" s="62" t="s">
        <v>179</v>
      </c>
      <c r="C38" s="83" t="e">
        <f>+AVERAGE(C36:C37)</f>
        <v>#DIV/0!</v>
      </c>
    </row>
    <row r="39" spans="2:3" ht="15.6">
      <c r="B39" s="84" t="s">
        <v>180</v>
      </c>
      <c r="C39" s="71" t="e">
        <f>+C35/C38</f>
        <v>#DIV/0!</v>
      </c>
    </row>
    <row r="42" spans="2:3" ht="15.6">
      <c r="B42" s="85" t="s">
        <v>182</v>
      </c>
    </row>
    <row r="43" spans="2:3">
      <c r="B43" s="62" t="s">
        <v>53</v>
      </c>
      <c r="C43" s="6"/>
    </row>
    <row r="44" spans="2:3">
      <c r="B44" s="62" t="s">
        <v>54</v>
      </c>
      <c r="C44" s="6"/>
    </row>
    <row r="45" spans="2:3" ht="15.6">
      <c r="B45" s="84" t="s">
        <v>57</v>
      </c>
      <c r="C45" s="86" t="e">
        <f>C43/C44</f>
        <v>#DIV/0!</v>
      </c>
    </row>
    <row r="47" spans="2:3" ht="15.6">
      <c r="B47" s="85" t="s">
        <v>183</v>
      </c>
    </row>
    <row r="48" spans="2:3">
      <c r="B48" s="62" t="s">
        <v>55</v>
      </c>
      <c r="C48" s="6"/>
    </row>
    <row r="49" spans="1:3">
      <c r="B49" s="62" t="s">
        <v>56</v>
      </c>
      <c r="C49" s="6"/>
    </row>
    <row r="50" spans="1:3" ht="15.6">
      <c r="B50" s="84" t="s">
        <v>58</v>
      </c>
      <c r="C50" s="86" t="e">
        <f>C48/C49</f>
        <v>#DIV/0!</v>
      </c>
    </row>
    <row r="52" spans="1:3" ht="17.399999999999999">
      <c r="A52" s="80" t="s">
        <v>432</v>
      </c>
    </row>
    <row r="53" spans="1:3" ht="15.6">
      <c r="B53" s="81" t="s">
        <v>175</v>
      </c>
    </row>
    <row r="54" spans="1:3" ht="15.6">
      <c r="B54" s="81"/>
      <c r="C54" s="82"/>
    </row>
    <row r="55" spans="1:3">
      <c r="B55" s="62" t="s">
        <v>31</v>
      </c>
      <c r="C55" s="3"/>
    </row>
    <row r="56" spans="1:3">
      <c r="B56" s="62" t="s">
        <v>32</v>
      </c>
      <c r="C56" s="3"/>
    </row>
    <row r="57" spans="1:3">
      <c r="B57" s="62" t="s">
        <v>33</v>
      </c>
      <c r="C57" s="3"/>
    </row>
    <row r="58" spans="1:3">
      <c r="B58" s="62" t="s">
        <v>34</v>
      </c>
      <c r="C58" s="3"/>
    </row>
    <row r="59" spans="1:3">
      <c r="B59" s="62" t="s">
        <v>35</v>
      </c>
      <c r="C59" s="3"/>
    </row>
    <row r="60" spans="1:3">
      <c r="B60" s="62" t="s">
        <v>68</v>
      </c>
      <c r="C60" s="3"/>
    </row>
    <row r="61" spans="1:3">
      <c r="B61" s="62" t="s">
        <v>181</v>
      </c>
      <c r="C61" s="3"/>
    </row>
    <row r="62" spans="1:3">
      <c r="B62" s="62" t="s">
        <v>184</v>
      </c>
      <c r="C62" s="3"/>
    </row>
    <row r="63" spans="1:3" ht="15.6">
      <c r="B63" s="84" t="s">
        <v>36</v>
      </c>
      <c r="C63" s="71" t="e">
        <f>(C55+C56+C57+C58)/(C59+C60+C61+C62)</f>
        <v>#DIV/0!</v>
      </c>
    </row>
    <row r="64" spans="1:3" ht="15.6">
      <c r="B64" s="84"/>
      <c r="C64" s="87"/>
    </row>
    <row r="65" spans="2:4" ht="15.6">
      <c r="B65" s="84"/>
      <c r="C65" s="87"/>
    </row>
    <row r="66" spans="2:4" ht="15.6">
      <c r="B66" s="85" t="s">
        <v>160</v>
      </c>
    </row>
    <row r="67" spans="2:4" ht="30">
      <c r="B67" s="88" t="s">
        <v>212</v>
      </c>
      <c r="C67" s="7"/>
    </row>
    <row r="68" spans="2:4">
      <c r="B68" s="62" t="s">
        <v>67</v>
      </c>
      <c r="C68" s="7"/>
    </row>
    <row r="69" spans="2:4">
      <c r="B69" s="62" t="s">
        <v>68</v>
      </c>
      <c r="C69" s="7"/>
    </row>
    <row r="70" spans="2:4">
      <c r="B70" s="62" t="s">
        <v>69</v>
      </c>
      <c r="C70" s="7"/>
    </row>
    <row r="71" spans="2:4">
      <c r="B71" s="62" t="s">
        <v>185</v>
      </c>
      <c r="C71" s="7"/>
    </row>
    <row r="72" spans="2:4">
      <c r="B72" s="62" t="s">
        <v>186</v>
      </c>
      <c r="C72" s="7"/>
    </row>
    <row r="73" spans="2:4">
      <c r="B73" s="62" t="s">
        <v>59</v>
      </c>
      <c r="C73" s="89" t="e">
        <f>AVERAGE(C71:C72)</f>
        <v>#DIV/0!</v>
      </c>
    </row>
    <row r="74" spans="2:4">
      <c r="B74" s="62" t="s">
        <v>61</v>
      </c>
      <c r="C74" s="7"/>
    </row>
    <row r="75" spans="2:4">
      <c r="B75" s="62" t="s">
        <v>62</v>
      </c>
      <c r="C75" s="7"/>
    </row>
    <row r="76" spans="2:4">
      <c r="B76" s="62" t="s">
        <v>60</v>
      </c>
      <c r="C76" s="89" t="e">
        <f>AVERAGE(C74:C75)</f>
        <v>#DIV/0!</v>
      </c>
    </row>
    <row r="77" spans="2:4">
      <c r="B77" s="62" t="s">
        <v>70</v>
      </c>
      <c r="C77" s="205">
        <v>2.5000000000000001E-2</v>
      </c>
      <c r="D77" s="203"/>
    </row>
    <row r="78" spans="2:4">
      <c r="B78" s="62" t="s">
        <v>71</v>
      </c>
      <c r="C78" s="229">
        <v>7.0870000000000002E-2</v>
      </c>
    </row>
    <row r="79" spans="2:4">
      <c r="B79" s="62" t="s">
        <v>63</v>
      </c>
      <c r="C79" s="7"/>
    </row>
    <row r="80" spans="2:4">
      <c r="B80" s="62" t="s">
        <v>64</v>
      </c>
      <c r="C80" s="7"/>
    </row>
    <row r="81" spans="2:4">
      <c r="B81" s="62" t="s">
        <v>73</v>
      </c>
      <c r="C81" s="97" t="e">
        <f>AVERAGE(C79:C80)</f>
        <v>#DIV/0!</v>
      </c>
    </row>
    <row r="82" spans="2:4">
      <c r="B82" s="62" t="s">
        <v>72</v>
      </c>
      <c r="C82" s="7"/>
    </row>
    <row r="83" spans="2:4">
      <c r="B83" s="62" t="s">
        <v>65</v>
      </c>
      <c r="C83" s="7"/>
    </row>
    <row r="84" spans="2:4" ht="15.6">
      <c r="B84" s="84" t="s">
        <v>66</v>
      </c>
      <c r="C84" s="71" t="e">
        <f>C67/((C68+C69+C70+((C73-C76)*C77)+(C78*C81)-C82+C83))</f>
        <v>#DIV/0!</v>
      </c>
    </row>
    <row r="86" spans="2:4" ht="15.6">
      <c r="B86" s="81" t="s">
        <v>161</v>
      </c>
    </row>
    <row r="87" spans="2:4">
      <c r="B87" s="62" t="s">
        <v>44</v>
      </c>
      <c r="C87" s="205">
        <v>2.5000000000000001E-2</v>
      </c>
      <c r="D87" s="203"/>
    </row>
    <row r="88" spans="2:4">
      <c r="B88" s="62" t="s">
        <v>74</v>
      </c>
      <c r="C88" s="6"/>
    </row>
    <row r="89" spans="2:4">
      <c r="B89" s="62" t="s">
        <v>75</v>
      </c>
      <c r="C89" s="6"/>
    </row>
    <row r="90" spans="2:4">
      <c r="B90" s="62" t="s">
        <v>76</v>
      </c>
      <c r="C90" s="6"/>
    </row>
    <row r="91" spans="2:4">
      <c r="B91" s="62" t="s">
        <v>78</v>
      </c>
      <c r="C91" s="90" t="e">
        <f>+AVERAGE(C89:C90)</f>
        <v>#DIV/0!</v>
      </c>
    </row>
    <row r="92" spans="2:4" ht="15.6">
      <c r="B92" s="84" t="s">
        <v>77</v>
      </c>
      <c r="C92" s="71" t="e">
        <f>C88/C91</f>
        <v>#DIV/0!</v>
      </c>
    </row>
    <row r="94" spans="2:4" ht="15.6">
      <c r="B94" s="85" t="s">
        <v>162</v>
      </c>
    </row>
    <row r="95" spans="2:4">
      <c r="B95" s="62" t="s">
        <v>173</v>
      </c>
      <c r="C95" s="11"/>
    </row>
    <row r="96" spans="2:4">
      <c r="B96" s="62" t="s">
        <v>168</v>
      </c>
      <c r="C96" s="11"/>
    </row>
    <row r="97" spans="1:3">
      <c r="B97" s="62" t="s">
        <v>163</v>
      </c>
      <c r="C97" s="11"/>
    </row>
    <row r="98" spans="1:3">
      <c r="B98" s="62" t="s">
        <v>164</v>
      </c>
      <c r="C98" s="11"/>
    </row>
    <row r="99" spans="1:3">
      <c r="B99" s="62" t="s">
        <v>165</v>
      </c>
      <c r="C99" s="91" t="e">
        <f>+AVERAGE(C97:C98)</f>
        <v>#DIV/0!</v>
      </c>
    </row>
    <row r="100" spans="1:3" ht="15.6">
      <c r="B100" s="84" t="s">
        <v>166</v>
      </c>
      <c r="C100" s="92" t="e">
        <f>+(C95-C96)/C99</f>
        <v>#DIV/0!</v>
      </c>
    </row>
    <row r="102" spans="1:3" ht="15.6">
      <c r="B102" s="85" t="s">
        <v>167</v>
      </c>
    </row>
    <row r="103" spans="1:3">
      <c r="B103" s="62" t="s">
        <v>176</v>
      </c>
      <c r="C103" s="11"/>
    </row>
    <row r="104" spans="1:3">
      <c r="B104" s="62" t="s">
        <v>168</v>
      </c>
      <c r="C104" s="11"/>
    </row>
    <row r="105" spans="1:3">
      <c r="B105" s="62" t="s">
        <v>169</v>
      </c>
      <c r="C105" s="11"/>
    </row>
    <row r="106" spans="1:3">
      <c r="B106" s="62" t="s">
        <v>170</v>
      </c>
      <c r="C106" s="11"/>
    </row>
    <row r="107" spans="1:3">
      <c r="B107" s="62" t="s">
        <v>171</v>
      </c>
      <c r="C107" s="91" t="e">
        <f>+AVERAGE(C105:C106)</f>
        <v>#DIV/0!</v>
      </c>
    </row>
    <row r="108" spans="1:3" ht="15.6">
      <c r="B108" s="84" t="s">
        <v>172</v>
      </c>
      <c r="C108" s="92" t="e">
        <f>+(C103-C104)/C107</f>
        <v>#DIV/0!</v>
      </c>
    </row>
    <row r="110" spans="1:3" ht="17.399999999999999">
      <c r="A110" s="80" t="s">
        <v>208</v>
      </c>
    </row>
    <row r="111" spans="1:3" ht="15.6">
      <c r="B111" s="85" t="s">
        <v>433</v>
      </c>
      <c r="C111" s="6"/>
    </row>
    <row r="112" spans="1:3">
      <c r="B112" s="62" t="s">
        <v>434</v>
      </c>
      <c r="C112" s="6"/>
    </row>
    <row r="113" spans="2:3">
      <c r="B113" s="62" t="s">
        <v>435</v>
      </c>
      <c r="C113" s="93" t="e">
        <f>(C112-C111)/C111</f>
        <v>#DIV/0!</v>
      </c>
    </row>
    <row r="114" spans="2:3">
      <c r="B114" s="62" t="s">
        <v>79</v>
      </c>
    </row>
    <row r="116" spans="2:3" ht="15.6">
      <c r="B116" s="85" t="s">
        <v>38</v>
      </c>
      <c r="C116" s="6"/>
    </row>
    <row r="117" spans="2:3">
      <c r="B117" s="62" t="s">
        <v>80</v>
      </c>
      <c r="C117" s="6"/>
    </row>
    <row r="118" spans="2:3">
      <c r="B118" s="62" t="s">
        <v>81</v>
      </c>
      <c r="C118" s="93" t="e">
        <f>(C117-C116)/C116</f>
        <v>#DIV/0!</v>
      </c>
    </row>
    <row r="119" spans="2:3">
      <c r="B119" s="62" t="s">
        <v>83</v>
      </c>
    </row>
    <row r="121" spans="2:3" ht="15.6">
      <c r="B121" s="85" t="s">
        <v>39</v>
      </c>
    </row>
    <row r="122" spans="2:3">
      <c r="B122" s="62" t="s">
        <v>84</v>
      </c>
      <c r="C122" s="6"/>
    </row>
    <row r="123" spans="2:3">
      <c r="B123" s="62" t="s">
        <v>85</v>
      </c>
      <c r="C123" s="6"/>
    </row>
    <row r="124" spans="2:3">
      <c r="B124" s="62" t="s">
        <v>87</v>
      </c>
      <c r="C124" s="90" t="e">
        <f>C122/C123</f>
        <v>#DIV/0!</v>
      </c>
    </row>
    <row r="125" spans="2:3">
      <c r="B125" s="62" t="s">
        <v>420</v>
      </c>
      <c r="C125" s="204">
        <v>206104</v>
      </c>
    </row>
    <row r="126" spans="2:3" ht="15.6">
      <c r="B126" s="84" t="s">
        <v>86</v>
      </c>
      <c r="C126" s="94" t="e">
        <f>(C122/C123)/C125</f>
        <v>#DIV/0!</v>
      </c>
    </row>
    <row r="130" spans="2:3" ht="15.6">
      <c r="B130" s="95" t="s">
        <v>429</v>
      </c>
      <c r="C130" s="96"/>
    </row>
    <row r="131" spans="2:3" ht="15.6">
      <c r="B131" s="95" t="s">
        <v>210</v>
      </c>
      <c r="C131" s="96"/>
    </row>
    <row r="132" spans="2:3" ht="15.6">
      <c r="B132" s="95" t="s">
        <v>442</v>
      </c>
      <c r="C132" s="96"/>
    </row>
    <row r="133" spans="2:3">
      <c r="B133" s="96" t="s">
        <v>209</v>
      </c>
      <c r="C133" s="96"/>
    </row>
    <row r="134" spans="2:3">
      <c r="B134" s="96" t="s">
        <v>421</v>
      </c>
      <c r="C134" s="96"/>
    </row>
    <row r="135" spans="2:3">
      <c r="B135" s="96" t="s">
        <v>211</v>
      </c>
      <c r="C135" s="96"/>
    </row>
    <row r="140" spans="2:3" ht="15.6">
      <c r="B140" s="168" t="s">
        <v>415</v>
      </c>
    </row>
    <row r="141" spans="2:3">
      <c r="B141" s="8"/>
    </row>
    <row r="142" spans="2:3">
      <c r="B142" s="8"/>
    </row>
    <row r="143" spans="2:3">
      <c r="B143" s="8"/>
    </row>
    <row r="144" spans="2:3" ht="15.6">
      <c r="B144" s="169" t="s">
        <v>416</v>
      </c>
    </row>
    <row r="145" spans="2:5">
      <c r="B145" s="8"/>
    </row>
    <row r="146" spans="2:5">
      <c r="B146" s="8"/>
    </row>
    <row r="147" spans="2:5">
      <c r="B147" s="8"/>
    </row>
    <row r="148" spans="2:5" ht="15.6">
      <c r="B148" s="169" t="s">
        <v>417</v>
      </c>
    </row>
    <row r="149" spans="2:5">
      <c r="B149" s="8"/>
    </row>
    <row r="150" spans="2:5">
      <c r="B150" s="8"/>
    </row>
    <row r="151" spans="2:5">
      <c r="B151" s="8"/>
    </row>
    <row r="152" spans="2:5" ht="15.6">
      <c r="B152" s="169" t="s">
        <v>418</v>
      </c>
    </row>
    <row r="153" spans="2:5">
      <c r="E153" s="234" t="s">
        <v>449</v>
      </c>
    </row>
  </sheetData>
  <sheetProtection algorithmName="SHA-512" hashValue="MjU1y3TjLQ2rHJukBClPJ3s9/TOPrLqTvZiEbD5aKEF36euku1fZ7M5eqkHErTb3nHQvGxMDwx75MhFN+tJpFg==" saltValue="34TI2wGnVrw9Hj6QSjgIWg==" spinCount="100000" sheet="1" objects="1" scenarios="1"/>
  <phoneticPr fontId="0" type="noConversion"/>
  <pageMargins left="0.75" right="0.75" top="1" bottom="1" header="0.5" footer="0.5"/>
  <pageSetup scale="41" fitToHeight="2" orientation="landscape" r:id="rId1"/>
  <headerFooter alignWithMargins="0"/>
  <rowBreaks count="1" manualBreakCount="1">
    <brk id="4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showGridLines="0" view="pageBreakPreview" zoomScale="98" zoomScaleNormal="100" zoomScaleSheetLayoutView="98" workbookViewId="0">
      <selection sqref="A1:K1"/>
    </sheetView>
  </sheetViews>
  <sheetFormatPr defaultColWidth="9.109375" defaultRowHeight="13.2"/>
  <cols>
    <col min="1" max="1" width="4.6640625" style="206" customWidth="1"/>
    <col min="2" max="2" width="4.44140625" style="206" customWidth="1"/>
    <col min="3" max="3" width="36.6640625" style="206" customWidth="1"/>
    <col min="4" max="4" width="11.33203125" style="206" customWidth="1"/>
    <col min="5" max="16384" width="9.109375" style="206"/>
  </cols>
  <sheetData>
    <row r="1" spans="1:11" ht="15.6">
      <c r="A1" s="238" t="s">
        <v>444</v>
      </c>
      <c r="B1" s="238"/>
      <c r="C1" s="238"/>
      <c r="D1" s="238"/>
      <c r="E1" s="238"/>
      <c r="F1" s="238"/>
      <c r="G1" s="238"/>
      <c r="H1" s="238"/>
      <c r="I1" s="238"/>
      <c r="J1" s="238"/>
      <c r="K1" s="238"/>
    </row>
    <row r="2" spans="1:11" ht="15.6">
      <c r="A2" s="84" t="s">
        <v>11</v>
      </c>
    </row>
    <row r="3" spans="1:11">
      <c r="A3" s="207"/>
    </row>
    <row r="4" spans="1:11">
      <c r="A4" s="207" t="s">
        <v>45</v>
      </c>
      <c r="D4" s="208" t="s">
        <v>5</v>
      </c>
    </row>
    <row r="5" spans="1:11">
      <c r="A5" s="207"/>
    </row>
    <row r="6" spans="1:11">
      <c r="A6" s="209" t="s">
        <v>50</v>
      </c>
      <c r="B6" s="209"/>
    </row>
    <row r="7" spans="1:11">
      <c r="A7" s="209"/>
      <c r="B7" s="210" t="s">
        <v>20</v>
      </c>
      <c r="D7" s="211"/>
    </row>
    <row r="8" spans="1:11">
      <c r="A8" s="209"/>
      <c r="B8" s="209"/>
      <c r="C8" s="212">
        <v>0</v>
      </c>
      <c r="D8" s="206">
        <v>20</v>
      </c>
    </row>
    <row r="9" spans="1:11">
      <c r="A9" s="209"/>
      <c r="B9" s="209"/>
      <c r="C9" s="212">
        <v>5.0099999999999999E-2</v>
      </c>
      <c r="D9" s="206">
        <v>15</v>
      </c>
    </row>
    <row r="10" spans="1:11">
      <c r="A10" s="209"/>
      <c r="B10" s="209"/>
      <c r="C10" s="212">
        <v>0.10009999999999999</v>
      </c>
      <c r="D10" s="206">
        <v>10</v>
      </c>
    </row>
    <row r="11" spans="1:11">
      <c r="A11" s="209"/>
      <c r="B11" s="209"/>
      <c r="C11" s="212">
        <v>0.15010000000000001</v>
      </c>
      <c r="D11" s="206">
        <v>5</v>
      </c>
    </row>
    <row r="12" spans="1:11">
      <c r="A12" s="209"/>
      <c r="B12" s="209"/>
      <c r="C12" s="212">
        <v>0.2001</v>
      </c>
      <c r="D12" s="206">
        <v>0</v>
      </c>
    </row>
    <row r="13" spans="1:11">
      <c r="A13" s="209"/>
      <c r="B13" s="209"/>
      <c r="C13" s="213"/>
    </row>
    <row r="14" spans="1:11">
      <c r="A14" s="209"/>
      <c r="B14" s="210" t="s">
        <v>3</v>
      </c>
      <c r="D14" s="214"/>
    </row>
    <row r="15" spans="1:11">
      <c r="C15" s="212">
        <v>0</v>
      </c>
      <c r="D15" s="206">
        <v>0</v>
      </c>
    </row>
    <row r="16" spans="1:11">
      <c r="C16" s="212">
        <v>0.3</v>
      </c>
      <c r="D16" s="206">
        <v>5</v>
      </c>
    </row>
    <row r="17" spans="1:4">
      <c r="C17" s="212">
        <v>0.5</v>
      </c>
      <c r="D17" s="206">
        <v>10</v>
      </c>
    </row>
    <row r="18" spans="1:4">
      <c r="C18" s="212">
        <v>0.7</v>
      </c>
      <c r="D18" s="206">
        <v>15</v>
      </c>
    </row>
    <row r="19" spans="1:4">
      <c r="C19" s="212">
        <v>1</v>
      </c>
      <c r="D19" s="206">
        <v>20</v>
      </c>
    </row>
    <row r="21" spans="1:4">
      <c r="A21" s="209" t="s">
        <v>51</v>
      </c>
    </row>
    <row r="22" spans="1:4">
      <c r="B22" s="215" t="s">
        <v>189</v>
      </c>
      <c r="D22" s="214"/>
    </row>
    <row r="23" spans="1:4">
      <c r="C23" s="212">
        <v>0</v>
      </c>
      <c r="D23" s="206">
        <v>10</v>
      </c>
    </row>
    <row r="24" spans="1:4">
      <c r="C24" s="212">
        <v>0.30009999999999998</v>
      </c>
      <c r="D24" s="206">
        <v>6</v>
      </c>
    </row>
    <row r="25" spans="1:4">
      <c r="C25" s="212">
        <v>0.40010000000000001</v>
      </c>
      <c r="D25" s="206">
        <v>4</v>
      </c>
    </row>
    <row r="26" spans="1:4">
      <c r="C26" s="212">
        <v>0.50009999999999999</v>
      </c>
      <c r="D26" s="206">
        <v>0</v>
      </c>
    </row>
    <row r="27" spans="1:4">
      <c r="C27" s="216"/>
    </row>
    <row r="28" spans="1:4">
      <c r="B28" s="217" t="s">
        <v>202</v>
      </c>
      <c r="D28" s="214"/>
    </row>
    <row r="29" spans="1:4">
      <c r="B29" s="218"/>
      <c r="C29" s="216">
        <v>0</v>
      </c>
      <c r="D29" s="206">
        <v>0</v>
      </c>
    </row>
    <row r="30" spans="1:4">
      <c r="B30" s="218"/>
      <c r="C30" s="216">
        <v>99.51</v>
      </c>
      <c r="D30" s="206">
        <v>1</v>
      </c>
    </row>
    <row r="31" spans="1:4">
      <c r="B31" s="218"/>
      <c r="C31" s="216">
        <v>149.51</v>
      </c>
      <c r="D31" s="206">
        <v>3</v>
      </c>
    </row>
    <row r="32" spans="1:4">
      <c r="B32" s="218"/>
      <c r="C32" s="216">
        <v>199.51</v>
      </c>
      <c r="D32" s="206">
        <v>5</v>
      </c>
    </row>
    <row r="33" spans="1:4">
      <c r="B33" s="218"/>
      <c r="C33" s="216"/>
    </row>
    <row r="34" spans="1:4">
      <c r="B34" s="217" t="s">
        <v>203</v>
      </c>
      <c r="D34" s="214"/>
    </row>
    <row r="35" spans="1:4">
      <c r="C35" s="216">
        <v>0</v>
      </c>
      <c r="D35" s="206">
        <v>0</v>
      </c>
    </row>
    <row r="36" spans="1:4">
      <c r="C36" s="216">
        <v>29.51</v>
      </c>
      <c r="D36" s="206">
        <v>1</v>
      </c>
    </row>
    <row r="37" spans="1:4">
      <c r="C37" s="216">
        <v>49.51</v>
      </c>
      <c r="D37" s="206">
        <v>3</v>
      </c>
    </row>
    <row r="38" spans="1:4">
      <c r="C38" s="216">
        <v>99.51</v>
      </c>
      <c r="D38" s="206">
        <v>5</v>
      </c>
    </row>
    <row r="39" spans="1:4">
      <c r="C39" s="216"/>
    </row>
    <row r="40" spans="1:4">
      <c r="A40" s="219" t="s">
        <v>52</v>
      </c>
      <c r="C40" s="216"/>
    </row>
    <row r="41" spans="1:4">
      <c r="B41" s="217" t="s">
        <v>187</v>
      </c>
      <c r="D41" s="214"/>
    </row>
    <row r="42" spans="1:4">
      <c r="C42" s="220">
        <v>0</v>
      </c>
      <c r="D42" s="206">
        <v>0</v>
      </c>
    </row>
    <row r="43" spans="1:4">
      <c r="C43" s="212">
        <v>1</v>
      </c>
      <c r="D43" s="206">
        <v>3</v>
      </c>
    </row>
    <row r="44" spans="1:4">
      <c r="C44" s="212">
        <v>1.05</v>
      </c>
      <c r="D44" s="206">
        <v>4</v>
      </c>
    </row>
    <row r="45" spans="1:4">
      <c r="C45" s="212">
        <v>1.1000000000000001</v>
      </c>
      <c r="D45" s="206">
        <v>5</v>
      </c>
    </row>
    <row r="46" spans="1:4">
      <c r="C46" s="212"/>
    </row>
    <row r="47" spans="1:4">
      <c r="B47" s="221" t="s">
        <v>188</v>
      </c>
      <c r="D47" s="214"/>
    </row>
    <row r="48" spans="1:4">
      <c r="A48" s="219"/>
      <c r="C48" s="220">
        <v>0</v>
      </c>
      <c r="D48" s="206">
        <v>0</v>
      </c>
    </row>
    <row r="49" spans="2:4">
      <c r="C49" s="212">
        <v>0.8</v>
      </c>
      <c r="D49" s="206">
        <v>1</v>
      </c>
    </row>
    <row r="50" spans="2:4">
      <c r="C50" s="212">
        <v>0.85</v>
      </c>
      <c r="D50" s="206">
        <v>2</v>
      </c>
    </row>
    <row r="51" spans="2:4">
      <c r="C51" s="212">
        <v>0.9</v>
      </c>
      <c r="D51" s="206">
        <v>3</v>
      </c>
    </row>
    <row r="52" spans="2:4">
      <c r="C52" s="212">
        <v>0.95</v>
      </c>
      <c r="D52" s="206">
        <v>4</v>
      </c>
    </row>
    <row r="53" spans="2:4">
      <c r="C53" s="212">
        <v>1</v>
      </c>
      <c r="D53" s="206">
        <v>5</v>
      </c>
    </row>
    <row r="55" spans="2:4">
      <c r="B55" s="206" t="s">
        <v>191</v>
      </c>
    </row>
    <row r="56" spans="2:4">
      <c r="C56" s="212">
        <v>-1</v>
      </c>
      <c r="D56" s="206">
        <v>0</v>
      </c>
    </row>
    <row r="57" spans="2:4">
      <c r="C57" s="212">
        <v>0</v>
      </c>
      <c r="D57" s="206">
        <v>3</v>
      </c>
    </row>
    <row r="58" spans="2:4">
      <c r="C58" s="212">
        <v>4.99E-2</v>
      </c>
      <c r="D58" s="206">
        <v>5</v>
      </c>
    </row>
    <row r="60" spans="2:4">
      <c r="B60" s="206" t="s">
        <v>192</v>
      </c>
    </row>
    <row r="61" spans="2:4">
      <c r="C61" s="212">
        <v>-1</v>
      </c>
      <c r="D61" s="206">
        <v>0</v>
      </c>
    </row>
    <row r="62" spans="2:4">
      <c r="C62" s="212">
        <v>0</v>
      </c>
      <c r="D62" s="206">
        <v>2</v>
      </c>
    </row>
    <row r="63" spans="2:4">
      <c r="C63" s="212">
        <v>9.9000000000000008E-3</v>
      </c>
      <c r="D63" s="206">
        <v>3</v>
      </c>
    </row>
    <row r="64" spans="2:4">
      <c r="C64" s="212">
        <v>4.99E-2</v>
      </c>
      <c r="D64" s="206">
        <v>4</v>
      </c>
    </row>
    <row r="65" spans="1:4">
      <c r="C65" s="212">
        <v>9.9900000000000003E-2</v>
      </c>
      <c r="D65" s="206">
        <v>5</v>
      </c>
    </row>
    <row r="67" spans="1:4">
      <c r="A67" s="206" t="s">
        <v>190</v>
      </c>
    </row>
    <row r="69" spans="1:4">
      <c r="B69" s="215" t="s">
        <v>419</v>
      </c>
    </row>
    <row r="70" spans="1:4">
      <c r="C70" s="212">
        <v>-1</v>
      </c>
      <c r="D70" s="206">
        <v>0</v>
      </c>
    </row>
    <row r="71" spans="1:4">
      <c r="C71" s="212">
        <v>0</v>
      </c>
      <c r="D71" s="206">
        <v>3</v>
      </c>
    </row>
    <row r="72" spans="1:4">
      <c r="C72" s="212">
        <v>0.05</v>
      </c>
      <c r="D72" s="206">
        <v>5</v>
      </c>
    </row>
    <row r="73" spans="1:4">
      <c r="C73" s="216"/>
    </row>
    <row r="74" spans="1:4">
      <c r="B74" s="215" t="s">
        <v>38</v>
      </c>
      <c r="C74" s="222"/>
    </row>
    <row r="75" spans="1:4">
      <c r="B75" s="223"/>
      <c r="C75" s="212">
        <v>-1</v>
      </c>
      <c r="D75" s="206">
        <v>0</v>
      </c>
    </row>
    <row r="76" spans="1:4">
      <c r="C76" s="212">
        <v>0</v>
      </c>
      <c r="D76" s="206">
        <v>3</v>
      </c>
    </row>
    <row r="77" spans="1:4">
      <c r="C77" s="212">
        <v>0.05</v>
      </c>
      <c r="D77" s="206">
        <v>5</v>
      </c>
    </row>
    <row r="79" spans="1:4">
      <c r="B79" s="221" t="s">
        <v>41</v>
      </c>
    </row>
    <row r="80" spans="1:4">
      <c r="C80" s="212">
        <v>0</v>
      </c>
      <c r="D80" s="206">
        <v>5</v>
      </c>
    </row>
    <row r="81" spans="1:11">
      <c r="C81" s="212">
        <v>0.2</v>
      </c>
      <c r="D81" s="206">
        <v>4</v>
      </c>
    </row>
    <row r="82" spans="1:11">
      <c r="C82" s="212">
        <v>1</v>
      </c>
      <c r="D82" s="206">
        <v>3</v>
      </c>
    </row>
    <row r="83" spans="1:11">
      <c r="C83" s="212">
        <v>1.5</v>
      </c>
      <c r="D83" s="206">
        <v>2</v>
      </c>
    </row>
    <row r="84" spans="1:11">
      <c r="C84" s="212">
        <v>2</v>
      </c>
      <c r="D84" s="206">
        <v>1</v>
      </c>
    </row>
    <row r="85" spans="1:11">
      <c r="C85" s="212">
        <v>3</v>
      </c>
      <c r="D85" s="206">
        <v>0</v>
      </c>
    </row>
    <row r="86" spans="1:11">
      <c r="A86" s="239" t="s">
        <v>449</v>
      </c>
      <c r="B86" s="239"/>
      <c r="C86" s="239"/>
      <c r="D86" s="239"/>
      <c r="E86" s="239"/>
      <c r="F86" s="239"/>
      <c r="G86" s="239"/>
      <c r="H86" s="239"/>
      <c r="I86" s="239"/>
      <c r="J86" s="239"/>
      <c r="K86" s="239"/>
    </row>
    <row r="88" spans="1:11">
      <c r="B88" s="223"/>
    </row>
    <row r="89" spans="1:11">
      <c r="C89" s="216"/>
    </row>
    <row r="90" spans="1:11">
      <c r="C90" s="216"/>
    </row>
    <row r="91" spans="1:11">
      <c r="C91" s="216"/>
    </row>
    <row r="92" spans="1:11">
      <c r="C92" s="216"/>
    </row>
    <row r="93" spans="1:11">
      <c r="C93" s="216"/>
    </row>
    <row r="94" spans="1:11">
      <c r="B94" s="223"/>
      <c r="C94" s="216"/>
    </row>
    <row r="95" spans="1:11">
      <c r="C95" s="216"/>
    </row>
    <row r="96" spans="1:11">
      <c r="C96" s="216"/>
    </row>
    <row r="97" spans="3:3">
      <c r="C97" s="216"/>
    </row>
    <row r="98" spans="3:3">
      <c r="C98" s="216"/>
    </row>
  </sheetData>
  <sheetProtection algorithmName="SHA-512" hashValue="dPhW6ayDB2MAcVgb7rVX1ksrQKER+sw5S5r6Jk4eKZX/md2iyIh9UglG+7h7tZVJo5nzbDS4OSaHygF/kDU2Sw==" saltValue="pyg8J8GyjdszSbUdyPweCw==" spinCount="100000" sheet="1" objects="1" scenarios="1"/>
  <mergeCells count="2">
    <mergeCell ref="A1:K1"/>
    <mergeCell ref="A86:K86"/>
  </mergeCells>
  <phoneticPr fontId="0" type="noConversion"/>
  <pageMargins left="0.75" right="0.75" top="1" bottom="1"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BreakPreview" zoomScale="102" zoomScaleNormal="85" zoomScaleSheetLayoutView="102" workbookViewId="0"/>
  </sheetViews>
  <sheetFormatPr defaultColWidth="9.109375" defaultRowHeight="15"/>
  <cols>
    <col min="1" max="1" width="4.44140625" style="10" customWidth="1"/>
    <col min="2" max="2" width="54.88671875" style="10" customWidth="1"/>
    <col min="3" max="3" width="26.33203125" style="20" customWidth="1"/>
    <col min="4" max="4" width="50.6640625" style="10" customWidth="1"/>
    <col min="5" max="5" width="20" style="10" customWidth="1"/>
    <col min="6" max="6" width="50.6640625" style="10" customWidth="1"/>
    <col min="7" max="16384" width="9.109375" style="10"/>
  </cols>
  <sheetData>
    <row r="1" spans="1:7" ht="15.6">
      <c r="A1" s="9" t="s">
        <v>445</v>
      </c>
      <c r="B1" s="19"/>
      <c r="C1" s="19"/>
      <c r="D1" s="19"/>
      <c r="E1" s="19"/>
      <c r="F1" s="19"/>
      <c r="G1" s="19"/>
    </row>
    <row r="2" spans="1:7" ht="15.6">
      <c r="A2" s="9"/>
      <c r="B2" s="19"/>
      <c r="C2" s="19"/>
      <c r="D2" s="19"/>
      <c r="E2" s="19"/>
    </row>
    <row r="3" spans="1:7" ht="18" customHeight="1">
      <c r="A3" s="17" t="str">
        <f>'Encode Basic Data Here'!A5</f>
        <v xml:space="preserve">Name of MF-NGO: </v>
      </c>
      <c r="B3" s="17"/>
      <c r="C3" s="17"/>
      <c r="D3" s="17"/>
      <c r="E3" s="17"/>
      <c r="F3" s="17"/>
    </row>
    <row r="4" spans="1:7" ht="18" customHeight="1">
      <c r="A4" s="17" t="str">
        <f>'Encode Basic Data Here'!A6</f>
        <v>Region of operations: (Luzon, Visayas, or Mindanao) Luzon</v>
      </c>
      <c r="B4" s="17"/>
      <c r="C4" s="17"/>
      <c r="D4" s="17"/>
      <c r="E4" s="17"/>
      <c r="F4" s="17"/>
    </row>
    <row r="5" spans="1:7" ht="18" customHeight="1">
      <c r="A5" s="17" t="str">
        <f>'Encode Basic Data Here'!A7</f>
        <v>Name of Microfinance Loan Product(s):</v>
      </c>
      <c r="B5" s="17"/>
      <c r="C5" s="17"/>
      <c r="D5" s="17"/>
      <c r="E5" s="17"/>
      <c r="F5" s="17"/>
    </row>
    <row r="6" spans="1:7" ht="18" customHeight="1">
      <c r="A6" s="17" t="str">
        <f>'Encode Basic Data Here'!A8</f>
        <v xml:space="preserve">Month and Year of Rating: </v>
      </c>
      <c r="B6" s="17"/>
      <c r="C6" s="17"/>
      <c r="D6" s="17"/>
      <c r="E6" s="17"/>
      <c r="F6" s="17"/>
    </row>
    <row r="7" spans="1:7">
      <c r="A7" s="17" t="str">
        <f>'Encode Basic Data Here'!A9</f>
        <v>Period Rated (Month/Day/Year to Month/Day/Year):</v>
      </c>
      <c r="B7" s="17"/>
      <c r="C7" s="17"/>
      <c r="D7" s="17"/>
      <c r="E7" s="17"/>
      <c r="F7" s="17"/>
    </row>
    <row r="8" spans="1:7">
      <c r="A8" s="17" t="str">
        <f>'Encode Basic Data Here'!A10</f>
        <v>Beginning/Baseline of Period Rated (Month/Day/Year): _______________ -- All "Beginning" data refer to this baseline date.</v>
      </c>
      <c r="B8" s="17"/>
      <c r="C8" s="17"/>
      <c r="D8" s="17"/>
      <c r="E8" s="17"/>
      <c r="F8" s="17"/>
    </row>
    <row r="9" spans="1:7">
      <c r="A9" s="17" t="str">
        <f>'Encode Basic Data Here'!A11</f>
        <v>Ending of Period Rated (Month/Day/Year):  _______________________-- All "Ending" data refer to this baseline date.</v>
      </c>
      <c r="B9" s="17"/>
      <c r="C9" s="17"/>
      <c r="D9" s="17"/>
      <c r="E9" s="17"/>
      <c r="F9" s="17"/>
    </row>
    <row r="13" spans="1:7" ht="31.2">
      <c r="A13" s="240" t="s">
        <v>2</v>
      </c>
      <c r="B13" s="241"/>
      <c r="C13" s="171" t="s">
        <v>0</v>
      </c>
      <c r="D13" s="172" t="s">
        <v>446</v>
      </c>
      <c r="E13" s="171" t="s">
        <v>1</v>
      </c>
      <c r="F13" s="199" t="s">
        <v>447</v>
      </c>
    </row>
    <row r="14" spans="1:7" ht="15.6">
      <c r="A14" s="173" t="s">
        <v>25</v>
      </c>
      <c r="B14" s="68"/>
      <c r="C14" s="174"/>
      <c r="D14" s="175"/>
      <c r="E14" s="68"/>
      <c r="F14" s="200"/>
    </row>
    <row r="15" spans="1:7" ht="13.5" customHeight="1">
      <c r="A15" s="173"/>
      <c r="B15" s="74" t="s">
        <v>20</v>
      </c>
      <c r="C15" s="174" t="s">
        <v>4</v>
      </c>
      <c r="D15" s="176" t="e">
        <f>'Encode Basic Data Here'!C21</f>
        <v>#DIV/0!</v>
      </c>
      <c r="E15" s="68">
        <v>20</v>
      </c>
      <c r="F15" s="200" t="e">
        <f>VLOOKUP(D15,Criteria!C8:D12,2)</f>
        <v>#DIV/0!</v>
      </c>
    </row>
    <row r="16" spans="1:7">
      <c r="A16" s="173"/>
      <c r="B16" s="68" t="s">
        <v>3</v>
      </c>
      <c r="C16" s="177">
        <v>1</v>
      </c>
      <c r="D16" s="178" t="e">
        <f>'Encode Basic Data Here'!E30</f>
        <v>#DIV/0!</v>
      </c>
      <c r="E16" s="68">
        <v>20</v>
      </c>
      <c r="F16" s="200" t="e">
        <f>VLOOKUP('Financial Report Card'!D16,Criteria!C15:D19,2)</f>
        <v>#DIV/0!</v>
      </c>
    </row>
    <row r="17" spans="1:6">
      <c r="A17" s="179"/>
      <c r="B17" s="180"/>
      <c r="C17" s="181"/>
      <c r="D17" s="182"/>
      <c r="E17" s="180"/>
      <c r="F17" s="201"/>
    </row>
    <row r="18" spans="1:6" ht="15.6">
      <c r="A18" s="183" t="s">
        <v>196</v>
      </c>
      <c r="B18" s="164"/>
      <c r="C18" s="163"/>
      <c r="D18" s="184"/>
      <c r="E18" s="164"/>
      <c r="F18" s="202"/>
    </row>
    <row r="19" spans="1:6">
      <c r="A19" s="173"/>
      <c r="B19" s="68" t="s">
        <v>159</v>
      </c>
      <c r="C19" s="174" t="s">
        <v>204</v>
      </c>
      <c r="D19" s="178" t="e">
        <f>'Encode Basic Data Here'!C39</f>
        <v>#DIV/0!</v>
      </c>
      <c r="E19" s="68">
        <v>10</v>
      </c>
      <c r="F19" s="200" t="e">
        <f>VLOOKUP(D19,Criteria!C23:D26,2)</f>
        <v>#DIV/0!</v>
      </c>
    </row>
    <row r="20" spans="1:6" ht="17.399999999999999">
      <c r="A20" s="173"/>
      <c r="B20" s="185" t="s">
        <v>194</v>
      </c>
      <c r="C20" s="174" t="s">
        <v>205</v>
      </c>
      <c r="D20" s="186" t="e">
        <f>'Encode Basic Data Here'!C50</f>
        <v>#DIV/0!</v>
      </c>
      <c r="E20" s="185">
        <v>5</v>
      </c>
      <c r="F20" s="170" t="e">
        <f>VLOOKUP('Financial Report Card'!D20,Criteria!C29:D32,2)</f>
        <v>#DIV/0!</v>
      </c>
    </row>
    <row r="21" spans="1:6" ht="17.399999999999999">
      <c r="A21" s="173"/>
      <c r="B21" s="185" t="s">
        <v>195</v>
      </c>
      <c r="C21" s="174" t="s">
        <v>206</v>
      </c>
      <c r="D21" s="186" t="e">
        <f>'Encode Basic Data Here'!C45</f>
        <v>#DIV/0!</v>
      </c>
      <c r="E21" s="68">
        <v>5</v>
      </c>
      <c r="F21" s="170" t="e">
        <f>VLOOKUP(D21,Criteria!C35:D38,2)</f>
        <v>#DIV/0!</v>
      </c>
    </row>
    <row r="22" spans="1:6">
      <c r="A22" s="179"/>
      <c r="B22" s="180"/>
      <c r="C22" s="181"/>
      <c r="D22" s="182"/>
      <c r="E22" s="180"/>
      <c r="F22" s="201"/>
    </row>
    <row r="23" spans="1:6" ht="15.6">
      <c r="A23" s="183" t="s">
        <v>174</v>
      </c>
      <c r="B23" s="164"/>
      <c r="C23" s="163"/>
      <c r="D23" s="184"/>
      <c r="E23" s="164"/>
      <c r="F23" s="202"/>
    </row>
    <row r="24" spans="1:6">
      <c r="A24" s="173"/>
      <c r="B24" s="68" t="s">
        <v>197</v>
      </c>
      <c r="C24" s="224" t="s">
        <v>359</v>
      </c>
      <c r="D24" s="178" t="e">
        <f>+'Encode Basic Data Here'!C63</f>
        <v>#DIV/0!</v>
      </c>
      <c r="E24" s="68">
        <v>5</v>
      </c>
      <c r="F24" s="200" t="e">
        <f>VLOOKUP(D24,Criteria!C42:D45,2)</f>
        <v>#DIV/0!</v>
      </c>
    </row>
    <row r="25" spans="1:6">
      <c r="A25" s="173"/>
      <c r="B25" s="68" t="s">
        <v>198</v>
      </c>
      <c r="C25" s="174" t="s">
        <v>12</v>
      </c>
      <c r="D25" s="178" t="e">
        <f>'Encode Basic Data Here'!C84</f>
        <v>#DIV/0!</v>
      </c>
      <c r="E25" s="68">
        <v>5</v>
      </c>
      <c r="F25" s="200" t="e">
        <f>VLOOKUP(D25,Criteria!C48:D53,2)</f>
        <v>#DIV/0!</v>
      </c>
    </row>
    <row r="26" spans="1:6">
      <c r="A26" s="173"/>
      <c r="B26" s="68" t="s">
        <v>199</v>
      </c>
      <c r="C26" s="174" t="s">
        <v>13</v>
      </c>
      <c r="D26" s="178" t="e">
        <f>'Encode Basic Data Here'!C92</f>
        <v>#DIV/0!</v>
      </c>
      <c r="E26" s="68">
        <v>5</v>
      </c>
      <c r="F26" s="200" t="e">
        <f>IF(D26&gt;'Encode Basic Data Here'!C87,5,IF('Financial Report Card'!D26&lt;'Encode Basic Data Here'!C87,0,3))</f>
        <v>#DIV/0!</v>
      </c>
    </row>
    <row r="27" spans="1:6">
      <c r="A27" s="173"/>
      <c r="B27" s="68" t="s">
        <v>200</v>
      </c>
      <c r="C27" s="177" t="s">
        <v>42</v>
      </c>
      <c r="D27" s="178" t="e">
        <f>+'Encode Basic Data Here'!C100</f>
        <v>#DIV/0!</v>
      </c>
      <c r="E27" s="68">
        <v>5</v>
      </c>
      <c r="F27" s="200" t="e">
        <f>+VLOOKUP(D27,Criteria!C56:D58,2)</f>
        <v>#DIV/0!</v>
      </c>
    </row>
    <row r="28" spans="1:6">
      <c r="A28" s="173"/>
      <c r="B28" s="68" t="s">
        <v>201</v>
      </c>
      <c r="C28" s="174" t="s">
        <v>193</v>
      </c>
      <c r="D28" s="178" t="e">
        <f>+'Encode Basic Data Here'!C108</f>
        <v>#DIV/0!</v>
      </c>
      <c r="E28" s="68">
        <v>5</v>
      </c>
      <c r="F28" s="200" t="e">
        <f>VLOOKUP(D28,Criteria!C61:D65,2)</f>
        <v>#DIV/0!</v>
      </c>
    </row>
    <row r="29" spans="1:6">
      <c r="A29" s="179"/>
      <c r="B29" s="180"/>
      <c r="C29" s="181"/>
      <c r="D29" s="182"/>
      <c r="E29" s="180"/>
      <c r="F29" s="201"/>
    </row>
    <row r="30" spans="1:6" ht="15.6">
      <c r="A30" s="183" t="s">
        <v>37</v>
      </c>
      <c r="B30" s="164"/>
      <c r="C30" s="163"/>
      <c r="D30" s="184"/>
      <c r="E30" s="164"/>
      <c r="F30" s="202"/>
    </row>
    <row r="31" spans="1:6">
      <c r="A31" s="173"/>
      <c r="B31" s="68" t="s">
        <v>436</v>
      </c>
      <c r="C31" s="174" t="s">
        <v>42</v>
      </c>
      <c r="D31" s="178" t="e">
        <f>'Encode Basic Data Here'!C113</f>
        <v>#DIV/0!</v>
      </c>
      <c r="E31" s="68">
        <v>5</v>
      </c>
      <c r="F31" s="200" t="e">
        <f>+VLOOKUP(D31,Criteria!C70:D72,2)</f>
        <v>#DIV/0!</v>
      </c>
    </row>
    <row r="32" spans="1:6">
      <c r="A32" s="173"/>
      <c r="B32" s="68" t="s">
        <v>40</v>
      </c>
      <c r="C32" s="174" t="s">
        <v>42</v>
      </c>
      <c r="D32" s="178" t="e">
        <f>'Encode Basic Data Here'!C118</f>
        <v>#DIV/0!</v>
      </c>
      <c r="E32" s="68">
        <v>5</v>
      </c>
      <c r="F32" s="200" t="e">
        <f>+VLOOKUP(D32,Criteria!C75:D77,2)</f>
        <v>#DIV/0!</v>
      </c>
    </row>
    <row r="33" spans="1:6">
      <c r="A33" s="173"/>
      <c r="B33" s="68" t="s">
        <v>41</v>
      </c>
      <c r="C33" s="174" t="s">
        <v>43</v>
      </c>
      <c r="D33" s="178" t="e">
        <f>'Encode Basic Data Here'!C126</f>
        <v>#DIV/0!</v>
      </c>
      <c r="E33" s="68">
        <v>5</v>
      </c>
      <c r="F33" s="200" t="e">
        <f>VLOOKUP(D33,Criteria!C80:D85,2)</f>
        <v>#DIV/0!</v>
      </c>
    </row>
    <row r="34" spans="1:6">
      <c r="A34" s="179"/>
      <c r="B34" s="180"/>
      <c r="C34" s="181"/>
      <c r="D34" s="187"/>
      <c r="E34" s="180"/>
      <c r="F34" s="188"/>
    </row>
    <row r="35" spans="1:6" ht="15.6">
      <c r="A35" s="189" t="s">
        <v>88</v>
      </c>
      <c r="B35" s="190"/>
      <c r="C35" s="191"/>
      <c r="D35" s="190"/>
      <c r="E35" s="190"/>
      <c r="F35" s="192" t="e">
        <f>SUM(F15:F33)</f>
        <v>#DIV/0!</v>
      </c>
    </row>
    <row r="36" spans="1:6" ht="15.6">
      <c r="A36" s="193"/>
      <c r="B36" s="180"/>
      <c r="C36" s="181"/>
      <c r="D36" s="194"/>
      <c r="E36" s="194"/>
      <c r="F36" s="188"/>
    </row>
    <row r="37" spans="1:6" ht="18">
      <c r="A37" s="195" t="s">
        <v>448</v>
      </c>
      <c r="B37" s="196"/>
      <c r="C37" s="197"/>
      <c r="D37" s="196"/>
      <c r="E37" s="196"/>
      <c r="F37" s="198"/>
    </row>
    <row r="41" spans="1:6" ht="15.6">
      <c r="B41" s="168" t="s">
        <v>415</v>
      </c>
    </row>
    <row r="42" spans="1:6">
      <c r="B42" s="8"/>
    </row>
    <row r="43" spans="1:6">
      <c r="B43" s="8"/>
    </row>
    <row r="44" spans="1:6">
      <c r="B44" s="8"/>
    </row>
    <row r="45" spans="1:6" ht="15.6">
      <c r="B45" s="169" t="s">
        <v>416</v>
      </c>
    </row>
    <row r="46" spans="1:6">
      <c r="B46" s="8"/>
    </row>
    <row r="47" spans="1:6">
      <c r="B47" s="8"/>
    </row>
    <row r="48" spans="1:6">
      <c r="B48" s="8"/>
    </row>
    <row r="49" spans="2:6" ht="15.6">
      <c r="B49" s="169" t="s">
        <v>417</v>
      </c>
    </row>
    <row r="50" spans="2:6">
      <c r="B50" s="8"/>
    </row>
    <row r="51" spans="2:6">
      <c r="B51" s="8"/>
    </row>
    <row r="52" spans="2:6">
      <c r="B52" s="8"/>
    </row>
    <row r="53" spans="2:6" ht="15.6">
      <c r="B53" s="169" t="s">
        <v>418</v>
      </c>
    </row>
    <row r="54" spans="2:6">
      <c r="B54" s="62"/>
      <c r="C54" s="235"/>
      <c r="D54" s="236"/>
      <c r="E54" s="236"/>
      <c r="F54" s="237" t="s">
        <v>449</v>
      </c>
    </row>
  </sheetData>
  <sheetProtection algorithmName="SHA-512" hashValue="Frgfr3CdGWTqGMtcErPIFyJAqceT5bIMyF+PiNckIJBvJpfCOmJrm50Kr0qzfsRQrHg9kitjqIEOriUr3lt4/g==" saltValue="OhG9J2AhT+Bzv1VKOxGWGA==" spinCount="100000" sheet="1" objects="1" scenarios="1"/>
  <mergeCells count="1">
    <mergeCell ref="A13:B13"/>
  </mergeCells>
  <phoneticPr fontId="0" type="noConversion"/>
  <printOptions horizontalCentered="1"/>
  <pageMargins left="0.75" right="0.75" top="1" bottom="0.35" header="0.5" footer="0.5"/>
  <pageSetup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9"/>
  <sheetViews>
    <sheetView view="pageBreakPreview" zoomScale="99" zoomScaleNormal="100" zoomScaleSheetLayoutView="99" workbookViewId="0"/>
  </sheetViews>
  <sheetFormatPr defaultColWidth="11.44140625" defaultRowHeight="13.2"/>
  <cols>
    <col min="1" max="1" width="61.33203125" style="15" customWidth="1"/>
    <col min="2" max="2" width="22.6640625" style="15" customWidth="1"/>
    <col min="3" max="16384" width="11.44140625" style="15"/>
  </cols>
  <sheetData>
    <row r="1" spans="1:2">
      <c r="A1" s="14" t="s">
        <v>153</v>
      </c>
    </row>
    <row r="2" spans="1:2">
      <c r="A2" s="14" t="s">
        <v>158</v>
      </c>
    </row>
    <row r="5" spans="1:2">
      <c r="A5" s="102"/>
      <c r="B5" s="99" t="s">
        <v>219</v>
      </c>
    </row>
    <row r="6" spans="1:2" ht="13.8">
      <c r="A6" s="21" t="s">
        <v>138</v>
      </c>
      <c r="B6" s="98"/>
    </row>
    <row r="7" spans="1:2" ht="27.6">
      <c r="A7" s="22" t="s">
        <v>222</v>
      </c>
      <c r="B7" s="12"/>
    </row>
    <row r="8" spans="1:2" ht="27.6">
      <c r="A8" s="22" t="s">
        <v>223</v>
      </c>
      <c r="B8" s="12"/>
    </row>
    <row r="9" spans="1:2" ht="27.6">
      <c r="A9" s="22" t="s">
        <v>224</v>
      </c>
      <c r="B9" s="12"/>
    </row>
    <row r="10" spans="1:2" ht="41.4">
      <c r="A10" s="22" t="s">
        <v>225</v>
      </c>
      <c r="B10" s="12"/>
    </row>
    <row r="11" spans="1:2" ht="13.8">
      <c r="A11" s="23" t="s">
        <v>134</v>
      </c>
      <c r="B11" s="100">
        <f>+SUM(B7:B10)</f>
        <v>0</v>
      </c>
    </row>
    <row r="12" spans="1:2" ht="27.6">
      <c r="A12" s="21" t="s">
        <v>139</v>
      </c>
      <c r="B12" s="98"/>
    </row>
    <row r="13" spans="1:2" ht="27.6">
      <c r="A13" s="22" t="s">
        <v>220</v>
      </c>
      <c r="B13" s="12"/>
    </row>
    <row r="14" spans="1:2" ht="13.8">
      <c r="A14" s="22" t="s">
        <v>221</v>
      </c>
      <c r="B14" s="12"/>
    </row>
    <row r="15" spans="1:2" ht="27.6">
      <c r="A15" s="22" t="s">
        <v>226</v>
      </c>
      <c r="B15" s="12"/>
    </row>
    <row r="16" spans="1:2" ht="69">
      <c r="A16" s="22" t="s">
        <v>424</v>
      </c>
      <c r="B16" s="12"/>
    </row>
    <row r="17" spans="1:2" ht="27.6">
      <c r="A17" s="22" t="s">
        <v>140</v>
      </c>
      <c r="B17" s="12"/>
    </row>
    <row r="18" spans="1:2" ht="15.6">
      <c r="A18" s="24" t="s">
        <v>134</v>
      </c>
      <c r="B18" s="100">
        <f>+SUM(B13:B17)</f>
        <v>0</v>
      </c>
    </row>
    <row r="19" spans="1:2" ht="27.6">
      <c r="A19" s="21" t="s">
        <v>141</v>
      </c>
      <c r="B19" s="98"/>
    </row>
    <row r="20" spans="1:2" ht="27.6">
      <c r="A20" s="22" t="s">
        <v>228</v>
      </c>
      <c r="B20" s="12"/>
    </row>
    <row r="21" spans="1:2" ht="13.8">
      <c r="A21" s="22" t="s">
        <v>227</v>
      </c>
      <c r="B21" s="12"/>
    </row>
    <row r="22" spans="1:2" ht="27.6">
      <c r="A22" s="22" t="s">
        <v>229</v>
      </c>
      <c r="B22" s="12"/>
    </row>
    <row r="23" spans="1:2" ht="13.8">
      <c r="A23" s="23" t="s">
        <v>134</v>
      </c>
      <c r="B23" s="100">
        <f>+SUM(B20:B22)</f>
        <v>0</v>
      </c>
    </row>
    <row r="24" spans="1:2" ht="13.8">
      <c r="A24" s="21" t="s">
        <v>142</v>
      </c>
      <c r="B24" s="98"/>
    </row>
    <row r="25" spans="1:2" ht="13.8">
      <c r="A25" s="25" t="s">
        <v>143</v>
      </c>
      <c r="B25" s="98"/>
    </row>
    <row r="26" spans="1:2" ht="83.1" customHeight="1">
      <c r="A26" s="25" t="s">
        <v>422</v>
      </c>
      <c r="B26" s="12"/>
    </row>
    <row r="27" spans="1:2" ht="27.6">
      <c r="A27" s="22" t="s">
        <v>230</v>
      </c>
      <c r="B27" s="12"/>
    </row>
    <row r="28" spans="1:2" ht="27.6">
      <c r="A28" s="26" t="s">
        <v>231</v>
      </c>
      <c r="B28" s="12"/>
    </row>
    <row r="29" spans="1:2" ht="13.8">
      <c r="A29" s="27" t="s">
        <v>144</v>
      </c>
      <c r="B29" s="98"/>
    </row>
    <row r="30" spans="1:2" ht="27.6">
      <c r="A30" s="27" t="s">
        <v>145</v>
      </c>
      <c r="B30" s="12"/>
    </row>
    <row r="31" spans="1:2" ht="27.6">
      <c r="A31" s="26" t="s">
        <v>232</v>
      </c>
      <c r="B31" s="12"/>
    </row>
    <row r="32" spans="1:2" ht="41.4">
      <c r="A32" s="26" t="s">
        <v>233</v>
      </c>
      <c r="B32" s="12"/>
    </row>
    <row r="33" spans="1:2" ht="55.2">
      <c r="A33" s="26" t="s">
        <v>234</v>
      </c>
      <c r="B33" s="12"/>
    </row>
    <row r="34" spans="1:2" ht="13.8">
      <c r="A34" s="27" t="s">
        <v>146</v>
      </c>
      <c r="B34" s="98"/>
    </row>
    <row r="35" spans="1:2" ht="27.6">
      <c r="A35" s="27" t="s">
        <v>235</v>
      </c>
      <c r="B35" s="12"/>
    </row>
    <row r="36" spans="1:2" ht="27.6">
      <c r="A36" s="26" t="s">
        <v>147</v>
      </c>
      <c r="B36" s="12"/>
    </row>
    <row r="37" spans="1:2" ht="27.6">
      <c r="A37" s="26" t="s">
        <v>236</v>
      </c>
      <c r="B37" s="12"/>
    </row>
    <row r="38" spans="1:2" ht="13.8">
      <c r="A38" s="27" t="s">
        <v>148</v>
      </c>
      <c r="B38" s="98"/>
    </row>
    <row r="39" spans="1:2" ht="27.6">
      <c r="A39" s="27" t="s">
        <v>237</v>
      </c>
      <c r="B39" s="12"/>
    </row>
    <row r="40" spans="1:2" ht="27.6">
      <c r="A40" s="26" t="s">
        <v>238</v>
      </c>
      <c r="B40" s="12"/>
    </row>
    <row r="41" spans="1:2" ht="13.8">
      <c r="A41" s="27" t="s">
        <v>149</v>
      </c>
      <c r="B41" s="98"/>
    </row>
    <row r="42" spans="1:2" ht="27.6">
      <c r="A42" s="27" t="s">
        <v>150</v>
      </c>
      <c r="B42" s="12"/>
    </row>
    <row r="43" spans="1:2" ht="27.6">
      <c r="A43" s="26" t="s">
        <v>151</v>
      </c>
      <c r="B43" s="12"/>
    </row>
    <row r="44" spans="1:2" ht="13.8">
      <c r="A44" s="28" t="s">
        <v>134</v>
      </c>
      <c r="B44" s="100">
        <f>+SUM(B26:B28)+SUM(B30:B33)+SUM(B35:B37)+SUM(B39:B40)+SUM(B42:B43)</f>
        <v>0</v>
      </c>
    </row>
    <row r="45" spans="1:2" ht="13.8">
      <c r="A45" s="29" t="s">
        <v>152</v>
      </c>
      <c r="B45" s="98"/>
    </row>
    <row r="46" spans="1:2" ht="41.4">
      <c r="A46" s="21" t="s">
        <v>423</v>
      </c>
      <c r="B46" s="12"/>
    </row>
    <row r="47" spans="1:2" ht="13.8">
      <c r="A47" s="22" t="s">
        <v>239</v>
      </c>
      <c r="B47" s="12"/>
    </row>
    <row r="48" spans="1:2" ht="27.6">
      <c r="A48" s="22" t="s">
        <v>240</v>
      </c>
      <c r="B48" s="12"/>
    </row>
    <row r="49" spans="1:2" ht="13.8">
      <c r="A49" s="22" t="s">
        <v>241</v>
      </c>
      <c r="B49" s="12"/>
    </row>
    <row r="50" spans="1:2">
      <c r="A50" s="13" t="s">
        <v>134</v>
      </c>
      <c r="B50" s="100">
        <f>+SUM(B46:B49)</f>
        <v>0</v>
      </c>
    </row>
    <row r="51" spans="1:2">
      <c r="A51" s="30"/>
      <c r="B51" s="98"/>
    </row>
    <row r="52" spans="1:2">
      <c r="A52" s="31" t="s">
        <v>133</v>
      </c>
      <c r="B52" s="101">
        <f>+B11+B18+B23+B44+B50</f>
        <v>0</v>
      </c>
    </row>
    <row r="53" spans="1:2">
      <c r="A53" s="16"/>
      <c r="B53" s="16"/>
    </row>
    <row r="55" spans="1:2" ht="15.6">
      <c r="A55" s="165" t="s">
        <v>415</v>
      </c>
    </row>
    <row r="56" spans="1:2" ht="15">
      <c r="A56" s="166"/>
    </row>
    <row r="57" spans="1:2" ht="15">
      <c r="A57" s="166"/>
    </row>
    <row r="58" spans="1:2" ht="15">
      <c r="A58" s="166"/>
    </row>
    <row r="59" spans="1:2" ht="15.6">
      <c r="A59" s="167" t="s">
        <v>416</v>
      </c>
    </row>
    <row r="60" spans="1:2" ht="15">
      <c r="A60" s="166"/>
    </row>
    <row r="61" spans="1:2" ht="15">
      <c r="A61" s="166"/>
    </row>
    <row r="62" spans="1:2" ht="15">
      <c r="A62" s="166"/>
    </row>
    <row r="63" spans="1:2" ht="15.6">
      <c r="A63" s="167" t="s">
        <v>417</v>
      </c>
    </row>
    <row r="64" spans="1:2" ht="15">
      <c r="A64" s="166"/>
    </row>
    <row r="65" spans="1:2" ht="15">
      <c r="A65" s="166"/>
    </row>
    <row r="66" spans="1:2" ht="15">
      <c r="A66" s="166"/>
    </row>
    <row r="67" spans="1:2" ht="15.6">
      <c r="A67" s="167" t="s">
        <v>418</v>
      </c>
    </row>
    <row r="68" spans="1:2">
      <c r="A68" s="233"/>
      <c r="B68" s="233"/>
    </row>
    <row r="69" spans="1:2">
      <c r="A69" s="239" t="s">
        <v>450</v>
      </c>
      <c r="B69" s="239"/>
    </row>
  </sheetData>
  <sheetProtection algorithmName="SHA-512" hashValue="csSbBAAe6yTH5SDRAJTJyarEAJPdvxq2WBQNPg5D1NiUwRUHLw54TBlkmuDFNyOlnbAYEkQCoXzs38me4TpZQQ==" saltValue="ugCyD+0ES7Yf3wtgBX76nQ==" spinCount="100000" sheet="1" formatCells="0" formatColumns="0" formatRows="0" insertColumns="0" insertRows="0" insertHyperlinks="0" deleteColumns="0" deleteRows="0" sort="0" autoFilter="0" pivotTables="0"/>
  <mergeCells count="1">
    <mergeCell ref="A69:B69"/>
  </mergeCells>
  <dataValidations count="1">
    <dataValidation type="whole" allowBlank="1" showInputMessage="1" showErrorMessage="1" error="*Legend_x000a__x000a_YES - 1 POINT_x000a_NO - 0 POINT_x000a_" sqref="B7:B10 B13:B17 B20:B22 B26:B43 B45:B49">
      <formula1>0</formula1>
      <formula2>1</formula2>
    </dataValidation>
  </dataValidations>
  <pageMargins left="0.75" right="0.75" top="1" bottom="1" header="0.3" footer="0.3"/>
  <pageSetup scale="89"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06"/>
  <sheetViews>
    <sheetView view="pageBreakPreview" zoomScale="99" zoomScaleNormal="100" zoomScaleSheetLayoutView="99" zoomScalePageLayoutView="90" workbookViewId="0">
      <selection activeCell="A3" sqref="A3"/>
    </sheetView>
  </sheetViews>
  <sheetFormatPr defaultColWidth="11.44140625" defaultRowHeight="13.2"/>
  <cols>
    <col min="1" max="1" width="43.44140625" style="38" customWidth="1"/>
    <col min="2" max="2" width="25.88671875" style="40" customWidth="1"/>
    <col min="3" max="3" width="28.44140625" style="40" customWidth="1"/>
    <col min="4" max="4" width="25.44140625" style="38" bestFit="1" customWidth="1"/>
    <col min="5" max="5" width="37" style="38" customWidth="1"/>
    <col min="6" max="6" width="11.44140625" style="38" customWidth="1"/>
    <col min="7" max="7" width="11.44140625" style="45"/>
    <col min="8" max="16384" width="11.44140625" style="38"/>
  </cols>
  <sheetData>
    <row r="2" spans="1:7">
      <c r="G2" s="38"/>
    </row>
    <row r="3" spans="1:7" ht="13.8">
      <c r="A3" s="32" t="s">
        <v>157</v>
      </c>
      <c r="B3" s="33"/>
      <c r="C3" s="33"/>
      <c r="D3" s="34"/>
      <c r="E3" s="34"/>
      <c r="G3" s="38"/>
    </row>
    <row r="4" spans="1:7" ht="13.8">
      <c r="A4" s="34"/>
      <c r="B4" s="33"/>
      <c r="C4" s="33"/>
      <c r="D4" s="34"/>
      <c r="E4" s="34"/>
    </row>
    <row r="5" spans="1:7" ht="36.75" customHeight="1">
      <c r="A5" s="48" t="s">
        <v>90</v>
      </c>
      <c r="B5" s="48" t="s">
        <v>242</v>
      </c>
      <c r="C5" s="49" t="s">
        <v>91</v>
      </c>
      <c r="D5" s="48" t="s">
        <v>413</v>
      </c>
      <c r="E5" s="48" t="s">
        <v>92</v>
      </c>
    </row>
    <row r="6" spans="1:7" ht="14.4">
      <c r="A6" s="246" t="s">
        <v>93</v>
      </c>
      <c r="B6" s="247"/>
      <c r="C6" s="247"/>
      <c r="D6" s="247"/>
      <c r="E6" s="248"/>
    </row>
    <row r="7" spans="1:7" ht="13.8">
      <c r="A7" s="249" t="s">
        <v>94</v>
      </c>
      <c r="B7" s="244"/>
      <c r="C7" s="244"/>
      <c r="D7" s="244"/>
      <c r="E7" s="245"/>
    </row>
    <row r="8" spans="1:7" ht="46.2" customHeight="1">
      <c r="A8" s="250" t="s">
        <v>243</v>
      </c>
      <c r="B8" s="251"/>
      <c r="C8" s="251"/>
      <c r="D8" s="251"/>
      <c r="E8" s="251"/>
    </row>
    <row r="9" spans="1:7" ht="82.8">
      <c r="A9" s="50" t="s">
        <v>244</v>
      </c>
      <c r="B9" s="51" t="s">
        <v>285</v>
      </c>
      <c r="C9" s="52" t="s">
        <v>245</v>
      </c>
      <c r="D9" s="35"/>
      <c r="E9" s="35"/>
    </row>
    <row r="10" spans="1:7" ht="98.25" customHeight="1">
      <c r="A10" s="53" t="s">
        <v>297</v>
      </c>
      <c r="B10" s="51" t="s">
        <v>285</v>
      </c>
      <c r="C10" s="52" t="s">
        <v>245</v>
      </c>
      <c r="D10" s="35"/>
      <c r="E10" s="35"/>
    </row>
    <row r="11" spans="1:7" ht="96.6">
      <c r="A11" s="53" t="s">
        <v>298</v>
      </c>
      <c r="B11" s="51" t="s">
        <v>285</v>
      </c>
      <c r="C11" s="52" t="s">
        <v>246</v>
      </c>
      <c r="D11" s="35"/>
      <c r="E11" s="35"/>
    </row>
    <row r="12" spans="1:7" ht="58.5" customHeight="1">
      <c r="A12" s="53" t="s">
        <v>299</v>
      </c>
      <c r="B12" s="52" t="s">
        <v>387</v>
      </c>
      <c r="C12" s="52" t="s">
        <v>246</v>
      </c>
      <c r="D12" s="35"/>
      <c r="E12" s="35"/>
    </row>
    <row r="13" spans="1:7" ht="27.6">
      <c r="A13" s="230" t="s">
        <v>425</v>
      </c>
      <c r="B13" s="105"/>
      <c r="C13" s="105"/>
      <c r="D13" s="106"/>
      <c r="E13" s="228"/>
    </row>
    <row r="14" spans="1:7" ht="27.6">
      <c r="A14" s="53" t="s">
        <v>386</v>
      </c>
      <c r="B14" s="51" t="s">
        <v>285</v>
      </c>
      <c r="C14" s="52" t="s">
        <v>247</v>
      </c>
      <c r="D14" s="35"/>
      <c r="E14" s="35"/>
    </row>
    <row r="15" spans="1:7" ht="55.2">
      <c r="A15" s="54" t="s">
        <v>300</v>
      </c>
      <c r="B15" s="51" t="s">
        <v>285</v>
      </c>
      <c r="C15" s="52" t="s">
        <v>247</v>
      </c>
      <c r="D15" s="35"/>
      <c r="E15" s="35"/>
    </row>
    <row r="16" spans="1:7" ht="41.4">
      <c r="A16" s="53" t="s">
        <v>301</v>
      </c>
      <c r="B16" s="51" t="s">
        <v>285</v>
      </c>
      <c r="C16" s="52" t="s">
        <v>247</v>
      </c>
      <c r="D16" s="35"/>
      <c r="E16" s="35"/>
    </row>
    <row r="17" spans="1:6" ht="55.2">
      <c r="A17" s="53" t="s">
        <v>302</v>
      </c>
      <c r="B17" s="51" t="s">
        <v>285</v>
      </c>
      <c r="C17" s="52" t="s">
        <v>246</v>
      </c>
      <c r="D17" s="35"/>
      <c r="E17" s="35"/>
    </row>
    <row r="18" spans="1:6" ht="55.2">
      <c r="A18" s="53" t="s">
        <v>303</v>
      </c>
      <c r="B18" s="51" t="s">
        <v>285</v>
      </c>
      <c r="C18" s="52" t="s">
        <v>246</v>
      </c>
      <c r="D18" s="35"/>
      <c r="E18" s="35"/>
      <c r="F18" s="42"/>
    </row>
    <row r="19" spans="1:6" ht="13.8">
      <c r="A19" s="55" t="s">
        <v>134</v>
      </c>
      <c r="B19" s="56"/>
      <c r="C19" s="57"/>
      <c r="D19" s="58">
        <f>SUM(D9,D10,D11,D12,D14,D15,D16,D17,D18,)</f>
        <v>0</v>
      </c>
      <c r="E19" s="58"/>
    </row>
    <row r="20" spans="1:6" ht="13.8">
      <c r="A20" s="252" t="s">
        <v>95</v>
      </c>
      <c r="B20" s="253"/>
      <c r="C20" s="253"/>
      <c r="D20" s="253"/>
      <c r="E20" s="253"/>
    </row>
    <row r="21" spans="1:6" ht="41.25" customHeight="1">
      <c r="A21" s="250" t="s">
        <v>96</v>
      </c>
      <c r="B21" s="250"/>
      <c r="C21" s="250"/>
      <c r="D21" s="250"/>
      <c r="E21" s="250"/>
    </row>
    <row r="22" spans="1:6" ht="65.099999999999994" customHeight="1">
      <c r="A22" s="103" t="s">
        <v>355</v>
      </c>
      <c r="B22" s="51" t="s">
        <v>285</v>
      </c>
      <c r="C22" s="52" t="s">
        <v>304</v>
      </c>
      <c r="D22" s="35"/>
      <c r="E22" s="35"/>
    </row>
    <row r="23" spans="1:6" ht="82.8">
      <c r="A23" s="53" t="s">
        <v>305</v>
      </c>
      <c r="B23" s="51" t="s">
        <v>285</v>
      </c>
      <c r="C23" s="52" t="s">
        <v>248</v>
      </c>
      <c r="D23" s="35"/>
      <c r="E23" s="35"/>
    </row>
    <row r="24" spans="1:6" ht="57" customHeight="1">
      <c r="A24" s="53" t="s">
        <v>306</v>
      </c>
      <c r="B24" s="51" t="s">
        <v>285</v>
      </c>
      <c r="C24" s="52" t="s">
        <v>248</v>
      </c>
      <c r="D24" s="35"/>
      <c r="E24" s="35"/>
    </row>
    <row r="25" spans="1:6" ht="57" customHeight="1">
      <c r="A25" s="53" t="s">
        <v>307</v>
      </c>
      <c r="B25" s="51" t="s">
        <v>285</v>
      </c>
      <c r="C25" s="52" t="s">
        <v>248</v>
      </c>
      <c r="D25" s="35"/>
      <c r="E25" s="35"/>
    </row>
    <row r="26" spans="1:6" ht="27.6">
      <c r="A26" s="53" t="s">
        <v>308</v>
      </c>
      <c r="B26" s="51" t="s">
        <v>285</v>
      </c>
      <c r="C26" s="52" t="s">
        <v>249</v>
      </c>
      <c r="D26" s="35"/>
      <c r="E26" s="35"/>
    </row>
    <row r="27" spans="1:6" ht="82.8">
      <c r="A27" s="53" t="s">
        <v>309</v>
      </c>
      <c r="B27" s="51" t="s">
        <v>285</v>
      </c>
      <c r="C27" s="52" t="s">
        <v>250</v>
      </c>
      <c r="D27" s="35"/>
      <c r="E27" s="35"/>
    </row>
    <row r="28" spans="1:6" ht="32.25" customHeight="1">
      <c r="A28" s="53" t="s">
        <v>310</v>
      </c>
      <c r="B28" s="51" t="s">
        <v>285</v>
      </c>
      <c r="C28" s="52" t="s">
        <v>251</v>
      </c>
      <c r="D28" s="35"/>
      <c r="E28" s="35"/>
    </row>
    <row r="29" spans="1:6" ht="42.75" customHeight="1">
      <c r="A29" s="53" t="s">
        <v>311</v>
      </c>
      <c r="B29" s="51" t="s">
        <v>285</v>
      </c>
      <c r="C29" s="52" t="s">
        <v>252</v>
      </c>
      <c r="D29" s="35"/>
      <c r="E29" s="35"/>
    </row>
    <row r="30" spans="1:6" ht="30.75" customHeight="1">
      <c r="A30" s="54" t="s">
        <v>385</v>
      </c>
      <c r="B30" s="51" t="s">
        <v>285</v>
      </c>
      <c r="C30" s="52" t="s">
        <v>252</v>
      </c>
      <c r="D30" s="35"/>
      <c r="E30" s="35"/>
    </row>
    <row r="31" spans="1:6" ht="69">
      <c r="A31" s="53" t="s">
        <v>312</v>
      </c>
      <c r="B31" s="51" t="s">
        <v>285</v>
      </c>
      <c r="C31" s="52" t="s">
        <v>253</v>
      </c>
      <c r="D31" s="35"/>
      <c r="E31" s="35"/>
    </row>
    <row r="32" spans="1:6" ht="41.4">
      <c r="A32" s="104" t="s">
        <v>382</v>
      </c>
      <c r="B32" s="105"/>
      <c r="C32" s="105"/>
      <c r="D32" s="106"/>
      <c r="E32" s="106"/>
    </row>
    <row r="33" spans="1:7" ht="41.4">
      <c r="A33" s="50" t="s">
        <v>383</v>
      </c>
      <c r="B33" s="51" t="s">
        <v>285</v>
      </c>
      <c r="C33" s="52" t="s">
        <v>384</v>
      </c>
      <c r="D33" s="35"/>
      <c r="E33" s="35"/>
    </row>
    <row r="34" spans="1:7" ht="41.4">
      <c r="A34" s="50" t="s">
        <v>313</v>
      </c>
      <c r="B34" s="51" t="s">
        <v>285</v>
      </c>
      <c r="C34" s="52" t="s">
        <v>384</v>
      </c>
      <c r="D34" s="35"/>
      <c r="E34" s="35"/>
    </row>
    <row r="35" spans="1:7" ht="72.599999999999994" customHeight="1">
      <c r="A35" s="107" t="s">
        <v>97</v>
      </c>
      <c r="B35" s="51" t="s">
        <v>285</v>
      </c>
      <c r="C35" s="52" t="s">
        <v>254</v>
      </c>
      <c r="D35" s="35"/>
      <c r="E35" s="35"/>
    </row>
    <row r="36" spans="1:7" ht="66" customHeight="1">
      <c r="A36" s="108" t="s">
        <v>380</v>
      </c>
      <c r="B36" s="109"/>
      <c r="C36" s="110"/>
      <c r="D36" s="106"/>
      <c r="E36" s="106"/>
    </row>
    <row r="37" spans="1:7" ht="27.6">
      <c r="A37" s="111" t="s">
        <v>381</v>
      </c>
      <c r="B37" s="112" t="s">
        <v>285</v>
      </c>
      <c r="C37" s="113" t="s">
        <v>254</v>
      </c>
      <c r="D37" s="36"/>
      <c r="E37" s="36"/>
    </row>
    <row r="38" spans="1:7" ht="30" customHeight="1">
      <c r="A38" s="114" t="s">
        <v>341</v>
      </c>
      <c r="B38" s="112" t="s">
        <v>285</v>
      </c>
      <c r="C38" s="113" t="s">
        <v>254</v>
      </c>
      <c r="D38" s="36"/>
      <c r="E38" s="36"/>
    </row>
    <row r="39" spans="1:7" s="43" customFormat="1" ht="82.8">
      <c r="A39" s="108" t="s">
        <v>379</v>
      </c>
      <c r="B39" s="105"/>
      <c r="C39" s="105"/>
      <c r="D39" s="106"/>
      <c r="E39" s="106"/>
      <c r="G39" s="47"/>
    </row>
    <row r="40" spans="1:7" ht="13.8">
      <c r="A40" s="115" t="s">
        <v>378</v>
      </c>
      <c r="B40" s="116" t="s">
        <v>285</v>
      </c>
      <c r="C40" s="117" t="s">
        <v>255</v>
      </c>
      <c r="D40" s="37"/>
      <c r="E40" s="37"/>
    </row>
    <row r="41" spans="1:7" ht="18.899999999999999" customHeight="1">
      <c r="A41" s="50" t="s">
        <v>342</v>
      </c>
      <c r="B41" s="51" t="s">
        <v>285</v>
      </c>
      <c r="C41" s="52" t="s">
        <v>255</v>
      </c>
      <c r="D41" s="35"/>
      <c r="E41" s="35"/>
    </row>
    <row r="42" spans="1:7" ht="21" customHeight="1">
      <c r="A42" s="50" t="s">
        <v>343</v>
      </c>
      <c r="B42" s="51" t="s">
        <v>285</v>
      </c>
      <c r="C42" s="52" t="s">
        <v>255</v>
      </c>
      <c r="D42" s="35"/>
      <c r="E42" s="35"/>
    </row>
    <row r="43" spans="1:7" ht="55.2">
      <c r="A43" s="53" t="s">
        <v>314</v>
      </c>
      <c r="B43" s="51" t="s">
        <v>256</v>
      </c>
      <c r="C43" s="52" t="s">
        <v>257</v>
      </c>
      <c r="D43" s="35"/>
      <c r="E43" s="35"/>
    </row>
    <row r="44" spans="1:7" ht="41.4">
      <c r="A44" s="53" t="s">
        <v>315</v>
      </c>
      <c r="B44" s="51" t="s">
        <v>256</v>
      </c>
      <c r="C44" s="52" t="s">
        <v>257</v>
      </c>
      <c r="D44" s="35"/>
      <c r="E44" s="35"/>
    </row>
    <row r="45" spans="1:7" ht="71.25" customHeight="1">
      <c r="A45" s="53" t="s">
        <v>316</v>
      </c>
      <c r="B45" s="51" t="s">
        <v>285</v>
      </c>
      <c r="C45" s="52" t="s">
        <v>258</v>
      </c>
      <c r="D45" s="35"/>
      <c r="E45" s="35"/>
    </row>
    <row r="46" spans="1:7" ht="41.4">
      <c r="A46" s="53" t="s">
        <v>317</v>
      </c>
      <c r="B46" s="51" t="s">
        <v>285</v>
      </c>
      <c r="C46" s="52" t="s">
        <v>259</v>
      </c>
      <c r="D46" s="35"/>
      <c r="E46" s="35"/>
    </row>
    <row r="47" spans="1:7" ht="71.400000000000006" customHeight="1">
      <c r="A47" s="50" t="s">
        <v>260</v>
      </c>
      <c r="B47" s="51" t="s">
        <v>285</v>
      </c>
      <c r="C47" s="52" t="s">
        <v>261</v>
      </c>
      <c r="D47" s="35"/>
      <c r="E47" s="35"/>
      <c r="F47" s="42"/>
    </row>
    <row r="48" spans="1:7" ht="13.8">
      <c r="A48" s="118" t="s">
        <v>134</v>
      </c>
      <c r="B48" s="56"/>
      <c r="C48" s="57"/>
      <c r="D48" s="58">
        <f>D22+D23+D24+D25+D26+D27+D28+D29+D30+D31+D33+D34+D35+D37+D38+D40+D41+D42+D43+D44+D45+D46+D47</f>
        <v>0</v>
      </c>
      <c r="E48" s="58"/>
    </row>
    <row r="49" spans="1:5">
      <c r="A49" s="254" t="s">
        <v>98</v>
      </c>
      <c r="B49" s="255"/>
      <c r="C49" s="255"/>
      <c r="D49" s="255"/>
      <c r="E49" s="256"/>
    </row>
    <row r="50" spans="1:5" ht="42" customHeight="1">
      <c r="A50" s="250" t="s">
        <v>99</v>
      </c>
      <c r="B50" s="250"/>
      <c r="C50" s="250"/>
      <c r="D50" s="250"/>
      <c r="E50" s="250"/>
    </row>
    <row r="51" spans="1:5" ht="109.95" customHeight="1">
      <c r="A51" s="53" t="s">
        <v>318</v>
      </c>
      <c r="B51" s="51" t="s">
        <v>285</v>
      </c>
      <c r="C51" s="52" t="s">
        <v>247</v>
      </c>
      <c r="D51" s="35"/>
      <c r="E51" s="35"/>
    </row>
    <row r="52" spans="1:5" ht="82.8">
      <c r="A52" s="53" t="s">
        <v>319</v>
      </c>
      <c r="B52" s="51" t="s">
        <v>285</v>
      </c>
      <c r="C52" s="52" t="s">
        <v>262</v>
      </c>
      <c r="D52" s="35"/>
      <c r="E52" s="35"/>
    </row>
    <row r="53" spans="1:5" ht="41.4">
      <c r="A53" s="53" t="s">
        <v>320</v>
      </c>
      <c r="B53" s="51" t="s">
        <v>285</v>
      </c>
      <c r="C53" s="52" t="s">
        <v>263</v>
      </c>
      <c r="D53" s="35"/>
      <c r="E53" s="35"/>
    </row>
    <row r="54" spans="1:5" ht="27.6">
      <c r="A54" s="104" t="s">
        <v>376</v>
      </c>
      <c r="B54" s="105"/>
      <c r="C54" s="105"/>
      <c r="D54" s="106"/>
      <c r="E54" s="106"/>
    </row>
    <row r="55" spans="1:5" ht="13.8">
      <c r="A55" s="50" t="s">
        <v>377</v>
      </c>
      <c r="B55" s="51" t="s">
        <v>285</v>
      </c>
      <c r="C55" s="52" t="s">
        <v>263</v>
      </c>
      <c r="D55" s="35"/>
      <c r="E55" s="35"/>
    </row>
    <row r="56" spans="1:5" ht="45.9" customHeight="1">
      <c r="A56" s="107" t="s">
        <v>344</v>
      </c>
      <c r="B56" s="51" t="s">
        <v>285</v>
      </c>
      <c r="C56" s="52" t="s">
        <v>263</v>
      </c>
      <c r="D56" s="35"/>
      <c r="E56" s="35"/>
    </row>
    <row r="57" spans="1:5" ht="69">
      <c r="A57" s="53" t="s">
        <v>321</v>
      </c>
      <c r="B57" s="51" t="s">
        <v>256</v>
      </c>
      <c r="C57" s="52" t="s">
        <v>247</v>
      </c>
      <c r="D57" s="35"/>
      <c r="E57" s="35"/>
    </row>
    <row r="58" spans="1:5" ht="30" customHeight="1">
      <c r="A58" s="53" t="s">
        <v>375</v>
      </c>
      <c r="B58" s="51" t="s">
        <v>256</v>
      </c>
      <c r="C58" s="52" t="s">
        <v>263</v>
      </c>
      <c r="D58" s="35"/>
      <c r="E58" s="35"/>
    </row>
    <row r="59" spans="1:5" ht="41.4">
      <c r="A59" s="50" t="s">
        <v>427</v>
      </c>
      <c r="B59" s="51" t="s">
        <v>256</v>
      </c>
      <c r="C59" s="52" t="s">
        <v>263</v>
      </c>
      <c r="D59" s="35"/>
      <c r="E59" s="35"/>
    </row>
    <row r="60" spans="1:5" ht="69">
      <c r="A60" s="53" t="s">
        <v>322</v>
      </c>
      <c r="B60" s="51" t="s">
        <v>256</v>
      </c>
      <c r="C60" s="52" t="s">
        <v>247</v>
      </c>
      <c r="D60" s="35"/>
      <c r="E60" s="35"/>
    </row>
    <row r="61" spans="1:5" ht="41.4">
      <c r="A61" s="53" t="s">
        <v>372</v>
      </c>
      <c r="B61" s="51" t="s">
        <v>256</v>
      </c>
      <c r="C61" s="52" t="s">
        <v>264</v>
      </c>
      <c r="D61" s="35"/>
      <c r="E61" s="35"/>
    </row>
    <row r="62" spans="1:5" ht="27.6">
      <c r="A62" s="104" t="s">
        <v>373</v>
      </c>
      <c r="B62" s="109"/>
      <c r="C62" s="110"/>
      <c r="D62" s="106"/>
      <c r="E62" s="106"/>
    </row>
    <row r="63" spans="1:5" ht="27.6">
      <c r="A63" s="50" t="s">
        <v>374</v>
      </c>
      <c r="B63" s="51" t="s">
        <v>256</v>
      </c>
      <c r="C63" s="52" t="s">
        <v>264</v>
      </c>
      <c r="D63" s="35"/>
      <c r="E63" s="35"/>
    </row>
    <row r="64" spans="1:5" ht="27.6">
      <c r="A64" s="50" t="s">
        <v>345</v>
      </c>
      <c r="B64" s="51" t="s">
        <v>256</v>
      </c>
      <c r="C64" s="52" t="s">
        <v>264</v>
      </c>
      <c r="D64" s="35"/>
      <c r="E64" s="35"/>
    </row>
    <row r="65" spans="1:6" ht="41.4">
      <c r="A65" s="53" t="s">
        <v>323</v>
      </c>
      <c r="B65" s="51" t="s">
        <v>256</v>
      </c>
      <c r="C65" s="52" t="s">
        <v>264</v>
      </c>
      <c r="D65" s="35"/>
      <c r="E65" s="35"/>
    </row>
    <row r="66" spans="1:6" ht="69">
      <c r="A66" s="53" t="s">
        <v>324</v>
      </c>
      <c r="B66" s="51" t="s">
        <v>285</v>
      </c>
      <c r="C66" s="52" t="s">
        <v>264</v>
      </c>
      <c r="D66" s="35"/>
      <c r="E66" s="35"/>
    </row>
    <row r="67" spans="1:6" ht="41.4">
      <c r="A67" s="53" t="s">
        <v>325</v>
      </c>
      <c r="B67" s="51" t="s">
        <v>285</v>
      </c>
      <c r="C67" s="52" t="s">
        <v>264</v>
      </c>
      <c r="D67" s="35"/>
      <c r="E67" s="35"/>
    </row>
    <row r="68" spans="1:6" ht="41.4">
      <c r="A68" s="50" t="s">
        <v>265</v>
      </c>
      <c r="B68" s="51" t="s">
        <v>285</v>
      </c>
      <c r="C68" s="52" t="s">
        <v>261</v>
      </c>
      <c r="D68" s="35"/>
      <c r="E68" s="35"/>
      <c r="F68" s="42"/>
    </row>
    <row r="69" spans="1:6" ht="13.8">
      <c r="A69" s="119" t="s">
        <v>134</v>
      </c>
      <c r="B69" s="56"/>
      <c r="C69" s="56"/>
      <c r="D69" s="58">
        <f>D51+D52+D53+D55+D56+D57+D58+D59+D60+D61+D63+D64+D65+D66+D67+D68</f>
        <v>0</v>
      </c>
      <c r="E69" s="58"/>
    </row>
    <row r="70" spans="1:6">
      <c r="A70" s="254" t="s">
        <v>100</v>
      </c>
      <c r="B70" s="244"/>
      <c r="C70" s="244"/>
      <c r="D70" s="244"/>
      <c r="E70" s="245"/>
    </row>
    <row r="71" spans="1:6" ht="38.1" customHeight="1">
      <c r="A71" s="250" t="s">
        <v>101</v>
      </c>
      <c r="B71" s="251"/>
      <c r="C71" s="251"/>
      <c r="D71" s="251"/>
      <c r="E71" s="251"/>
    </row>
    <row r="72" spans="1:6" ht="27.6">
      <c r="A72" s="120" t="s">
        <v>412</v>
      </c>
      <c r="B72" s="121"/>
      <c r="C72" s="121"/>
      <c r="D72" s="106"/>
      <c r="E72" s="106"/>
    </row>
    <row r="73" spans="1:6" ht="41.4">
      <c r="A73" s="103" t="s">
        <v>410</v>
      </c>
      <c r="B73" s="51" t="s">
        <v>285</v>
      </c>
      <c r="C73" s="52" t="s">
        <v>266</v>
      </c>
      <c r="D73" s="35"/>
      <c r="E73" s="35"/>
    </row>
    <row r="74" spans="1:6" ht="108" customHeight="1">
      <c r="A74" s="103" t="s">
        <v>411</v>
      </c>
      <c r="B74" s="51" t="s">
        <v>285</v>
      </c>
      <c r="C74" s="52" t="s">
        <v>266</v>
      </c>
      <c r="D74" s="35"/>
      <c r="E74" s="35"/>
    </row>
    <row r="75" spans="1:6" ht="58.95" customHeight="1">
      <c r="A75" s="122" t="s">
        <v>102</v>
      </c>
      <c r="B75" s="51" t="s">
        <v>285</v>
      </c>
      <c r="C75" s="51" t="s">
        <v>259</v>
      </c>
      <c r="D75" s="35"/>
      <c r="E75" s="35"/>
    </row>
    <row r="76" spans="1:6" ht="71.25" customHeight="1">
      <c r="A76" s="122" t="s">
        <v>267</v>
      </c>
      <c r="B76" s="51" t="s">
        <v>285</v>
      </c>
      <c r="C76" s="52" t="s">
        <v>268</v>
      </c>
      <c r="D76" s="35"/>
      <c r="E76" s="35"/>
      <c r="F76" s="42"/>
    </row>
    <row r="77" spans="1:6" ht="13.8">
      <c r="A77" s="123" t="s">
        <v>134</v>
      </c>
      <c r="B77" s="56"/>
      <c r="C77" s="56"/>
      <c r="D77" s="58">
        <f>D73+D74+D75+D76</f>
        <v>0</v>
      </c>
      <c r="E77" s="58"/>
    </row>
    <row r="78" spans="1:6">
      <c r="A78" s="243" t="s">
        <v>103</v>
      </c>
      <c r="B78" s="244"/>
      <c r="C78" s="244"/>
      <c r="D78" s="244"/>
      <c r="E78" s="245"/>
    </row>
    <row r="79" spans="1:6" ht="13.8">
      <c r="A79" s="250" t="s">
        <v>104</v>
      </c>
      <c r="B79" s="251"/>
      <c r="C79" s="251"/>
      <c r="D79" s="251"/>
      <c r="E79" s="251"/>
    </row>
    <row r="80" spans="1:6" ht="41.4">
      <c r="A80" s="122" t="s">
        <v>370</v>
      </c>
      <c r="B80" s="51" t="s">
        <v>285</v>
      </c>
      <c r="C80" s="52" t="s">
        <v>269</v>
      </c>
      <c r="D80" s="35"/>
      <c r="E80" s="35"/>
    </row>
    <row r="81" spans="1:6" ht="69">
      <c r="A81" s="122" t="s">
        <v>371</v>
      </c>
      <c r="B81" s="51" t="s">
        <v>285</v>
      </c>
      <c r="C81" s="51" t="s">
        <v>270</v>
      </c>
      <c r="D81" s="35"/>
      <c r="E81" s="35"/>
    </row>
    <row r="82" spans="1:6" ht="55.2">
      <c r="A82" s="122" t="s">
        <v>271</v>
      </c>
      <c r="B82" s="51" t="s">
        <v>285</v>
      </c>
      <c r="C82" s="51" t="s">
        <v>270</v>
      </c>
      <c r="D82" s="35"/>
      <c r="E82" s="35"/>
    </row>
    <row r="83" spans="1:6" ht="42.75" customHeight="1">
      <c r="A83" s="50" t="s">
        <v>272</v>
      </c>
      <c r="B83" s="51" t="s">
        <v>285</v>
      </c>
      <c r="C83" s="51" t="s">
        <v>270</v>
      </c>
      <c r="D83" s="35"/>
      <c r="E83" s="35"/>
    </row>
    <row r="84" spans="1:6" ht="55.2">
      <c r="A84" s="122" t="s">
        <v>105</v>
      </c>
      <c r="B84" s="51" t="s">
        <v>285</v>
      </c>
      <c r="C84" s="51" t="s">
        <v>270</v>
      </c>
      <c r="D84" s="35"/>
      <c r="E84" s="35"/>
      <c r="F84" s="42"/>
    </row>
    <row r="85" spans="1:6" ht="13.8">
      <c r="A85" s="124" t="s">
        <v>134</v>
      </c>
      <c r="B85" s="56"/>
      <c r="C85" s="56"/>
      <c r="D85" s="58">
        <f>D80+D81+D82+D83+D84</f>
        <v>0</v>
      </c>
      <c r="E85" s="58"/>
    </row>
    <row r="86" spans="1:6">
      <c r="A86" s="243" t="s">
        <v>106</v>
      </c>
      <c r="B86" s="244"/>
      <c r="C86" s="244"/>
      <c r="D86" s="244"/>
      <c r="E86" s="245"/>
    </row>
    <row r="87" spans="1:6" ht="30.9" customHeight="1">
      <c r="A87" s="250" t="s">
        <v>107</v>
      </c>
      <c r="B87" s="251"/>
      <c r="C87" s="251"/>
      <c r="D87" s="251"/>
      <c r="E87" s="251"/>
    </row>
    <row r="88" spans="1:6" ht="27.6">
      <c r="A88" s="125" t="s">
        <v>408</v>
      </c>
      <c r="B88" s="121"/>
      <c r="C88" s="121"/>
      <c r="D88" s="106"/>
      <c r="E88" s="106"/>
    </row>
    <row r="89" spans="1:6" ht="13.8">
      <c r="A89" s="126" t="s">
        <v>409</v>
      </c>
      <c r="B89" s="51" t="s">
        <v>285</v>
      </c>
      <c r="C89" s="51" t="s">
        <v>326</v>
      </c>
      <c r="D89" s="35"/>
      <c r="E89" s="35"/>
    </row>
    <row r="90" spans="1:6" ht="13.8">
      <c r="A90" s="126" t="s">
        <v>356</v>
      </c>
      <c r="B90" s="51" t="s">
        <v>285</v>
      </c>
      <c r="C90" s="51" t="s">
        <v>326</v>
      </c>
      <c r="D90" s="35"/>
      <c r="E90" s="35"/>
    </row>
    <row r="91" spans="1:6" ht="13.8">
      <c r="A91" s="126" t="s">
        <v>357</v>
      </c>
      <c r="B91" s="51" t="s">
        <v>285</v>
      </c>
      <c r="C91" s="51" t="s">
        <v>326</v>
      </c>
      <c r="D91" s="35"/>
      <c r="E91" s="35"/>
    </row>
    <row r="92" spans="1:6" ht="41.4">
      <c r="A92" s="120" t="s">
        <v>406</v>
      </c>
      <c r="B92" s="121"/>
      <c r="C92" s="121"/>
      <c r="D92" s="106"/>
      <c r="E92" s="106"/>
    </row>
    <row r="93" spans="1:6" ht="13.8">
      <c r="A93" s="103" t="s">
        <v>407</v>
      </c>
      <c r="B93" s="51" t="s">
        <v>285</v>
      </c>
      <c r="C93" s="51" t="s">
        <v>273</v>
      </c>
      <c r="D93" s="35"/>
      <c r="E93" s="35"/>
    </row>
    <row r="94" spans="1:6" ht="13.8">
      <c r="A94" s="103" t="s">
        <v>346</v>
      </c>
      <c r="B94" s="51" t="s">
        <v>285</v>
      </c>
      <c r="C94" s="51" t="s">
        <v>273</v>
      </c>
      <c r="D94" s="35"/>
      <c r="E94" s="35"/>
    </row>
    <row r="95" spans="1:6" ht="13.8">
      <c r="A95" s="103" t="s">
        <v>347</v>
      </c>
      <c r="B95" s="51" t="s">
        <v>285</v>
      </c>
      <c r="C95" s="51" t="s">
        <v>273</v>
      </c>
      <c r="D95" s="35"/>
      <c r="E95" s="35"/>
    </row>
    <row r="96" spans="1:6" ht="41.4">
      <c r="A96" s="127" t="s">
        <v>108</v>
      </c>
      <c r="B96" s="51" t="s">
        <v>285</v>
      </c>
      <c r="C96" s="51" t="s">
        <v>273</v>
      </c>
      <c r="D96" s="35"/>
      <c r="E96" s="35"/>
      <c r="F96" s="44"/>
    </row>
    <row r="97" spans="1:6" ht="13.8">
      <c r="A97" s="128" t="s">
        <v>134</v>
      </c>
      <c r="B97" s="56"/>
      <c r="C97" s="56"/>
      <c r="D97" s="58">
        <f>D89+D90+D91+D93+D94+D95+D96</f>
        <v>0</v>
      </c>
      <c r="E97" s="58"/>
    </row>
    <row r="98" spans="1:6">
      <c r="A98" s="259" t="s">
        <v>109</v>
      </c>
      <c r="B98" s="244"/>
      <c r="C98" s="244"/>
      <c r="D98" s="244"/>
      <c r="E98" s="245"/>
    </row>
    <row r="99" spans="1:6" ht="19.95" customHeight="1">
      <c r="A99" s="250" t="s">
        <v>110</v>
      </c>
      <c r="B99" s="251"/>
      <c r="C99" s="251"/>
      <c r="D99" s="251"/>
      <c r="E99" s="251"/>
    </row>
    <row r="100" spans="1:6" ht="71.25" customHeight="1">
      <c r="A100" s="122" t="s">
        <v>274</v>
      </c>
      <c r="B100" s="51" t="s">
        <v>285</v>
      </c>
      <c r="C100" s="51" t="s">
        <v>275</v>
      </c>
      <c r="D100" s="35"/>
      <c r="E100" s="35"/>
    </row>
    <row r="101" spans="1:6" ht="13.8">
      <c r="A101" s="120" t="s">
        <v>404</v>
      </c>
      <c r="B101" s="121"/>
      <c r="C101" s="121"/>
      <c r="D101" s="106"/>
      <c r="E101" s="106"/>
    </row>
    <row r="102" spans="1:6" ht="13.8">
      <c r="A102" s="103" t="s">
        <v>405</v>
      </c>
      <c r="B102" s="51" t="s">
        <v>285</v>
      </c>
      <c r="C102" s="51" t="s">
        <v>276</v>
      </c>
      <c r="D102" s="35"/>
      <c r="E102" s="35"/>
    </row>
    <row r="103" spans="1:6" ht="13.8">
      <c r="A103" s="127" t="s">
        <v>348</v>
      </c>
      <c r="B103" s="51" t="s">
        <v>285</v>
      </c>
      <c r="C103" s="51" t="s">
        <v>276</v>
      </c>
      <c r="D103" s="35"/>
      <c r="E103" s="35"/>
    </row>
    <row r="104" spans="1:6" ht="55.2">
      <c r="A104" s="122" t="s">
        <v>277</v>
      </c>
      <c r="B104" s="51" t="s">
        <v>285</v>
      </c>
      <c r="C104" s="51" t="s">
        <v>261</v>
      </c>
      <c r="D104" s="35"/>
      <c r="E104" s="35"/>
    </row>
    <row r="105" spans="1:6" ht="48" customHeight="1">
      <c r="A105" s="129" t="s">
        <v>441</v>
      </c>
      <c r="B105" s="121"/>
      <c r="C105" s="121"/>
      <c r="D105" s="106"/>
      <c r="E105" s="106"/>
    </row>
    <row r="106" spans="1:6" ht="55.2">
      <c r="A106" s="103" t="s">
        <v>401</v>
      </c>
      <c r="B106" s="51" t="s">
        <v>285</v>
      </c>
      <c r="C106" s="52" t="s">
        <v>403</v>
      </c>
      <c r="D106" s="35"/>
      <c r="E106" s="35"/>
    </row>
    <row r="107" spans="1:6" ht="55.2">
      <c r="A107" s="103" t="s">
        <v>402</v>
      </c>
      <c r="B107" s="51" t="s">
        <v>285</v>
      </c>
      <c r="C107" s="52" t="s">
        <v>403</v>
      </c>
      <c r="D107" s="35"/>
      <c r="E107" s="35"/>
      <c r="F107" s="44"/>
    </row>
    <row r="108" spans="1:6" ht="13.8">
      <c r="A108" s="128" t="s">
        <v>134</v>
      </c>
      <c r="B108" s="56"/>
      <c r="C108" s="56"/>
      <c r="D108" s="58">
        <f>D100+D102+D103+D104+D106+D107</f>
        <v>0</v>
      </c>
      <c r="E108" s="58"/>
    </row>
    <row r="109" spans="1:6" ht="13.8">
      <c r="A109" s="246" t="s">
        <v>111</v>
      </c>
      <c r="B109" s="260"/>
      <c r="C109" s="260"/>
      <c r="D109" s="260"/>
      <c r="E109" s="261"/>
    </row>
    <row r="110" spans="1:6" ht="13.8">
      <c r="A110" s="250" t="s">
        <v>112</v>
      </c>
      <c r="B110" s="251"/>
      <c r="C110" s="251"/>
      <c r="D110" s="251"/>
      <c r="E110" s="251"/>
    </row>
    <row r="111" spans="1:6" ht="30" customHeight="1">
      <c r="A111" s="250" t="s">
        <v>113</v>
      </c>
      <c r="B111" s="251"/>
      <c r="C111" s="251"/>
      <c r="D111" s="251"/>
      <c r="E111" s="251"/>
    </row>
    <row r="112" spans="1:6" ht="88.2" customHeight="1">
      <c r="A112" s="122" t="s">
        <v>278</v>
      </c>
      <c r="B112" s="51" t="s">
        <v>285</v>
      </c>
      <c r="C112" s="52" t="s">
        <v>279</v>
      </c>
      <c r="D112" s="35"/>
      <c r="E112" s="35"/>
    </row>
    <row r="113" spans="1:5" ht="41.4">
      <c r="A113" s="120" t="s">
        <v>368</v>
      </c>
      <c r="B113" s="109"/>
      <c r="C113" s="110"/>
      <c r="D113" s="106"/>
      <c r="E113" s="106"/>
    </row>
    <row r="114" spans="1:5" ht="27.6">
      <c r="A114" s="103" t="s">
        <v>369</v>
      </c>
      <c r="B114" s="51" t="s">
        <v>285</v>
      </c>
      <c r="C114" s="52" t="s">
        <v>280</v>
      </c>
      <c r="D114" s="35"/>
      <c r="E114" s="35"/>
    </row>
    <row r="115" spans="1:5" ht="35.1" customHeight="1">
      <c r="A115" s="103" t="s">
        <v>349</v>
      </c>
      <c r="B115" s="51" t="s">
        <v>285</v>
      </c>
      <c r="C115" s="52" t="s">
        <v>280</v>
      </c>
      <c r="D115" s="35"/>
      <c r="E115" s="35"/>
    </row>
    <row r="116" spans="1:5" ht="62.25" customHeight="1">
      <c r="A116" s="103" t="s">
        <v>350</v>
      </c>
      <c r="B116" s="51" t="s">
        <v>285</v>
      </c>
      <c r="C116" s="52" t="s">
        <v>280</v>
      </c>
      <c r="D116" s="35"/>
      <c r="E116" s="35"/>
    </row>
    <row r="117" spans="1:5" ht="58.95" customHeight="1">
      <c r="A117" s="122" t="s">
        <v>114</v>
      </c>
      <c r="B117" s="51" t="s">
        <v>285</v>
      </c>
      <c r="C117" s="52" t="s">
        <v>327</v>
      </c>
      <c r="D117" s="35"/>
      <c r="E117" s="35"/>
    </row>
    <row r="118" spans="1:5" ht="91.2" customHeight="1">
      <c r="A118" s="122" t="s">
        <v>115</v>
      </c>
      <c r="B118" s="51" t="s">
        <v>285</v>
      </c>
      <c r="C118" s="52" t="s">
        <v>281</v>
      </c>
      <c r="D118" s="35"/>
      <c r="E118" s="35"/>
    </row>
    <row r="119" spans="1:5" ht="55.2">
      <c r="A119" s="129" t="s">
        <v>367</v>
      </c>
      <c r="B119" s="109"/>
      <c r="C119" s="110"/>
      <c r="D119" s="106"/>
      <c r="E119" s="106"/>
    </row>
    <row r="120" spans="1:5" ht="41.4">
      <c r="A120" s="130" t="s">
        <v>398</v>
      </c>
      <c r="B120" s="51" t="s">
        <v>285</v>
      </c>
      <c r="C120" s="52" t="s">
        <v>282</v>
      </c>
      <c r="D120" s="35"/>
      <c r="E120" s="35"/>
    </row>
    <row r="121" spans="1:5" ht="41.4">
      <c r="A121" s="130" t="s">
        <v>399</v>
      </c>
      <c r="B121" s="51" t="s">
        <v>285</v>
      </c>
      <c r="C121" s="52" t="s">
        <v>282</v>
      </c>
      <c r="D121" s="35"/>
      <c r="E121" s="35"/>
    </row>
    <row r="122" spans="1:5" ht="41.4">
      <c r="A122" s="130" t="s">
        <v>400</v>
      </c>
      <c r="B122" s="51" t="s">
        <v>285</v>
      </c>
      <c r="C122" s="52" t="s">
        <v>282</v>
      </c>
      <c r="D122" s="35"/>
      <c r="E122" s="35"/>
    </row>
    <row r="123" spans="1:5" ht="73.2" customHeight="1">
      <c r="A123" s="129" t="s">
        <v>364</v>
      </c>
      <c r="B123" s="109"/>
      <c r="C123" s="110"/>
      <c r="D123" s="106"/>
      <c r="E123" s="106"/>
    </row>
    <row r="124" spans="1:5" ht="41.4">
      <c r="A124" s="130" t="s">
        <v>365</v>
      </c>
      <c r="B124" s="51" t="s">
        <v>285</v>
      </c>
      <c r="C124" s="52" t="s">
        <v>282</v>
      </c>
      <c r="D124" s="35"/>
      <c r="E124" s="35"/>
    </row>
    <row r="125" spans="1:5" ht="41.4">
      <c r="A125" s="130" t="s">
        <v>366</v>
      </c>
      <c r="B125" s="51" t="s">
        <v>285</v>
      </c>
      <c r="C125" s="52" t="s">
        <v>282</v>
      </c>
      <c r="D125" s="35"/>
      <c r="E125" s="35"/>
    </row>
    <row r="126" spans="1:5" ht="41.4">
      <c r="A126" s="130" t="s">
        <v>351</v>
      </c>
      <c r="B126" s="51" t="s">
        <v>285</v>
      </c>
      <c r="C126" s="52" t="s">
        <v>282</v>
      </c>
      <c r="D126" s="35"/>
      <c r="E126" s="35"/>
    </row>
    <row r="127" spans="1:5" ht="41.4">
      <c r="A127" s="120" t="s">
        <v>396</v>
      </c>
      <c r="B127" s="121"/>
      <c r="C127" s="121"/>
      <c r="D127" s="106"/>
      <c r="E127" s="106"/>
    </row>
    <row r="128" spans="1:5" ht="27.6">
      <c r="A128" s="103" t="s">
        <v>397</v>
      </c>
      <c r="B128" s="51" t="s">
        <v>285</v>
      </c>
      <c r="C128" s="52" t="s">
        <v>283</v>
      </c>
      <c r="D128" s="35"/>
      <c r="E128" s="35"/>
    </row>
    <row r="129" spans="1:6" ht="55.2">
      <c r="A129" s="103" t="s">
        <v>352</v>
      </c>
      <c r="B129" s="51" t="s">
        <v>285</v>
      </c>
      <c r="C129" s="52" t="s">
        <v>283</v>
      </c>
      <c r="D129" s="35"/>
      <c r="E129" s="35"/>
    </row>
    <row r="130" spans="1:6" ht="41.4">
      <c r="A130" s="120" t="s">
        <v>438</v>
      </c>
      <c r="B130" s="109"/>
      <c r="C130" s="110" t="s">
        <v>328</v>
      </c>
      <c r="D130" s="106"/>
      <c r="E130" s="106"/>
    </row>
    <row r="131" spans="1:6" ht="18" customHeight="1">
      <c r="A131" s="103" t="s">
        <v>332</v>
      </c>
      <c r="B131" s="51" t="s">
        <v>285</v>
      </c>
      <c r="C131" s="51" t="s">
        <v>248</v>
      </c>
      <c r="D131" s="35"/>
      <c r="E131" s="35"/>
    </row>
    <row r="132" spans="1:6" ht="96.6">
      <c r="A132" s="103" t="s">
        <v>331</v>
      </c>
      <c r="B132" s="51" t="s">
        <v>285</v>
      </c>
      <c r="C132" s="51" t="s">
        <v>261</v>
      </c>
      <c r="D132" s="35"/>
      <c r="E132" s="35"/>
    </row>
    <row r="133" spans="1:6" ht="39" customHeight="1">
      <c r="A133" s="131" t="s">
        <v>363</v>
      </c>
      <c r="B133" s="105"/>
      <c r="C133" s="105"/>
      <c r="D133" s="132"/>
      <c r="E133" s="106"/>
    </row>
    <row r="134" spans="1:6" ht="27.6">
      <c r="A134" s="103" t="s">
        <v>394</v>
      </c>
      <c r="B134" s="51" t="s">
        <v>285</v>
      </c>
      <c r="C134" s="52" t="s">
        <v>330</v>
      </c>
      <c r="D134" s="35"/>
      <c r="E134" s="35"/>
    </row>
    <row r="135" spans="1:6" ht="46.95" customHeight="1">
      <c r="A135" s="103" t="s">
        <v>395</v>
      </c>
      <c r="B135" s="51" t="s">
        <v>285</v>
      </c>
      <c r="C135" s="52" t="s">
        <v>329</v>
      </c>
      <c r="D135" s="35"/>
      <c r="E135" s="35"/>
      <c r="F135" s="44"/>
    </row>
    <row r="136" spans="1:6" ht="18.75" customHeight="1">
      <c r="A136" s="133" t="s">
        <v>134</v>
      </c>
      <c r="B136" s="56"/>
      <c r="C136" s="56"/>
      <c r="D136" s="58">
        <f>D112+D114+D115+D116+D117+D118+D120++D121+D122+D124+D125+D126+D128+D129+D131+D132+D134+D135</f>
        <v>0</v>
      </c>
      <c r="E136" s="58"/>
    </row>
    <row r="137" spans="1:6" ht="13.8">
      <c r="A137" s="250" t="s">
        <v>116</v>
      </c>
      <c r="B137" s="251"/>
      <c r="C137" s="251"/>
      <c r="D137" s="251"/>
      <c r="E137" s="251"/>
    </row>
    <row r="138" spans="1:6" ht="13.8">
      <c r="A138" s="250" t="s">
        <v>117</v>
      </c>
      <c r="B138" s="251"/>
      <c r="C138" s="251"/>
      <c r="D138" s="251"/>
      <c r="E138" s="251"/>
    </row>
    <row r="139" spans="1:6" ht="82.8">
      <c r="A139" s="134" t="s">
        <v>440</v>
      </c>
      <c r="B139" s="135"/>
      <c r="C139" s="231" t="s">
        <v>439</v>
      </c>
      <c r="D139" s="162"/>
      <c r="E139" s="162"/>
    </row>
    <row r="140" spans="1:6" ht="18.75" customHeight="1">
      <c r="A140" s="128" t="s">
        <v>134</v>
      </c>
      <c r="B140" s="56"/>
      <c r="C140" s="56"/>
      <c r="D140" s="58">
        <f>D139</f>
        <v>0</v>
      </c>
      <c r="E140" s="58"/>
    </row>
    <row r="141" spans="1:6" ht="13.8">
      <c r="A141" s="250" t="s">
        <v>118</v>
      </c>
      <c r="B141" s="262"/>
      <c r="C141" s="262"/>
      <c r="D141" s="262"/>
      <c r="E141" s="262"/>
    </row>
    <row r="142" spans="1:6" ht="13.8">
      <c r="A142" s="250" t="s">
        <v>119</v>
      </c>
      <c r="B142" s="251"/>
      <c r="C142" s="251"/>
      <c r="D142" s="251"/>
      <c r="E142" s="251"/>
    </row>
    <row r="143" spans="1:6" ht="160.5" customHeight="1">
      <c r="A143" s="136" t="s">
        <v>333</v>
      </c>
      <c r="B143" s="51" t="s">
        <v>285</v>
      </c>
      <c r="C143" s="51" t="s">
        <v>261</v>
      </c>
      <c r="D143" s="35"/>
      <c r="E143" s="35"/>
    </row>
    <row r="144" spans="1:6" ht="55.2">
      <c r="A144" s="137" t="s">
        <v>334</v>
      </c>
      <c r="B144" s="51" t="s">
        <v>285</v>
      </c>
      <c r="C144" s="51" t="s">
        <v>284</v>
      </c>
      <c r="D144" s="35"/>
      <c r="E144" s="35"/>
      <c r="F144" s="44"/>
    </row>
    <row r="145" spans="1:6" ht="13.8">
      <c r="A145" s="128" t="s">
        <v>134</v>
      </c>
      <c r="B145" s="56"/>
      <c r="C145" s="56"/>
      <c r="D145" s="58">
        <f>D143+D144</f>
        <v>0</v>
      </c>
      <c r="E145" s="58"/>
    </row>
    <row r="146" spans="1:6" ht="14.4">
      <c r="A146" s="246" t="s">
        <v>120</v>
      </c>
      <c r="B146" s="247"/>
      <c r="C146" s="247"/>
      <c r="D146" s="247"/>
      <c r="E146" s="248"/>
    </row>
    <row r="147" spans="1:6" ht="13.8">
      <c r="A147" s="249" t="s">
        <v>121</v>
      </c>
      <c r="B147" s="257"/>
      <c r="C147" s="257"/>
      <c r="D147" s="257"/>
      <c r="E147" s="258"/>
    </row>
    <row r="148" spans="1:6" ht="30.6" customHeight="1">
      <c r="A148" s="250" t="s">
        <v>122</v>
      </c>
      <c r="B148" s="253"/>
      <c r="C148" s="253"/>
      <c r="D148" s="253"/>
      <c r="E148" s="253"/>
    </row>
    <row r="149" spans="1:6" ht="27.6">
      <c r="A149" s="120" t="s">
        <v>392</v>
      </c>
      <c r="B149" s="121"/>
      <c r="C149" s="121"/>
      <c r="D149" s="106"/>
      <c r="E149" s="106"/>
    </row>
    <row r="150" spans="1:6" ht="27.6">
      <c r="A150" s="103" t="s">
        <v>393</v>
      </c>
      <c r="B150" s="52" t="s">
        <v>285</v>
      </c>
      <c r="C150" s="52" t="s">
        <v>286</v>
      </c>
      <c r="D150" s="35"/>
      <c r="E150" s="35"/>
    </row>
    <row r="151" spans="1:6" ht="42.6" customHeight="1">
      <c r="A151" s="103" t="s">
        <v>390</v>
      </c>
      <c r="B151" s="52" t="s">
        <v>256</v>
      </c>
      <c r="C151" s="226" t="s">
        <v>437</v>
      </c>
      <c r="D151" s="35"/>
      <c r="E151" s="35"/>
    </row>
    <row r="152" spans="1:6" ht="41.4">
      <c r="A152" s="138" t="s">
        <v>391</v>
      </c>
      <c r="B152" s="110"/>
      <c r="C152" s="110"/>
      <c r="D152" s="106"/>
      <c r="E152" s="106"/>
    </row>
    <row r="153" spans="1:6" ht="30.75" customHeight="1">
      <c r="A153" s="120" t="s">
        <v>389</v>
      </c>
      <c r="B153" s="121"/>
      <c r="C153" s="121"/>
      <c r="D153" s="106"/>
      <c r="E153" s="106"/>
    </row>
    <row r="154" spans="1:6" ht="30.75" customHeight="1">
      <c r="A154" s="139" t="s">
        <v>388</v>
      </c>
      <c r="B154" s="52" t="s">
        <v>285</v>
      </c>
      <c r="C154" s="52" t="s">
        <v>287</v>
      </c>
      <c r="D154" s="35"/>
      <c r="E154" s="35"/>
    </row>
    <row r="155" spans="1:6" ht="27.6">
      <c r="A155" s="225" t="s">
        <v>428</v>
      </c>
      <c r="B155" s="52" t="s">
        <v>256</v>
      </c>
      <c r="C155" s="52" t="s">
        <v>287</v>
      </c>
      <c r="D155" s="35"/>
      <c r="E155" s="35"/>
      <c r="F155" s="44"/>
    </row>
    <row r="156" spans="1:6" ht="41.4">
      <c r="A156" s="227" t="s">
        <v>426</v>
      </c>
      <c r="B156" s="110"/>
      <c r="C156" s="110"/>
      <c r="D156" s="106"/>
      <c r="E156" s="228"/>
      <c r="F156" s="44"/>
    </row>
    <row r="157" spans="1:6" ht="13.8">
      <c r="A157" s="128" t="s">
        <v>134</v>
      </c>
      <c r="B157" s="56"/>
      <c r="C157" s="57"/>
      <c r="D157" s="58">
        <f>D150+D151+D154+D155</f>
        <v>0</v>
      </c>
      <c r="E157" s="58"/>
    </row>
    <row r="158" spans="1:6" ht="13.8">
      <c r="A158" s="263" t="s">
        <v>123</v>
      </c>
      <c r="B158" s="264"/>
      <c r="C158" s="264"/>
      <c r="D158" s="264"/>
      <c r="E158" s="264"/>
    </row>
    <row r="159" spans="1:6">
      <c r="A159" s="265" t="s">
        <v>124</v>
      </c>
      <c r="B159" s="266"/>
      <c r="C159" s="266"/>
      <c r="D159" s="266"/>
      <c r="E159" s="267"/>
    </row>
    <row r="160" spans="1:6" ht="18.600000000000001" customHeight="1">
      <c r="A160" s="268" t="s">
        <v>125</v>
      </c>
      <c r="B160" s="251"/>
      <c r="C160" s="251"/>
      <c r="D160" s="251"/>
      <c r="E160" s="251"/>
    </row>
    <row r="161" spans="1:6" ht="41.4">
      <c r="A161" s="50" t="s">
        <v>353</v>
      </c>
      <c r="B161" s="52" t="s">
        <v>285</v>
      </c>
      <c r="C161" s="52" t="s">
        <v>284</v>
      </c>
      <c r="D161" s="35"/>
      <c r="E161" s="35"/>
    </row>
    <row r="162" spans="1:6" ht="41.4">
      <c r="A162" s="50" t="s">
        <v>336</v>
      </c>
      <c r="B162" s="226" t="s">
        <v>285</v>
      </c>
      <c r="C162" s="52" t="s">
        <v>261</v>
      </c>
      <c r="D162" s="35"/>
      <c r="E162" s="35"/>
    </row>
    <row r="163" spans="1:6" ht="102" customHeight="1">
      <c r="A163" s="50" t="s">
        <v>288</v>
      </c>
      <c r="B163" s="52" t="s">
        <v>285</v>
      </c>
      <c r="C163" s="51" t="s">
        <v>261</v>
      </c>
      <c r="D163" s="35"/>
      <c r="E163" s="35"/>
    </row>
    <row r="164" spans="1:6" ht="112.95" customHeight="1">
      <c r="A164" s="122" t="s">
        <v>289</v>
      </c>
      <c r="B164" s="52" t="s">
        <v>285</v>
      </c>
      <c r="C164" s="51" t="s">
        <v>261</v>
      </c>
      <c r="D164" s="35"/>
      <c r="E164" s="35"/>
    </row>
    <row r="165" spans="1:6" ht="57" customHeight="1">
      <c r="A165" s="137" t="s">
        <v>335</v>
      </c>
      <c r="B165" s="52" t="s">
        <v>285</v>
      </c>
      <c r="C165" s="51" t="s">
        <v>284</v>
      </c>
      <c r="D165" s="35"/>
      <c r="E165" s="35"/>
    </row>
    <row r="166" spans="1:6" ht="41.4">
      <c r="A166" s="53" t="s">
        <v>337</v>
      </c>
      <c r="B166" s="52" t="s">
        <v>285</v>
      </c>
      <c r="C166" s="51" t="s">
        <v>284</v>
      </c>
      <c r="D166" s="35"/>
      <c r="E166" s="35"/>
      <c r="F166" s="44"/>
    </row>
    <row r="167" spans="1:6" ht="13.8">
      <c r="A167" s="118" t="s">
        <v>134</v>
      </c>
      <c r="B167" s="56"/>
      <c r="C167" s="57"/>
      <c r="D167" s="58">
        <f>D161+D162+D163+D164+D165+D166</f>
        <v>0</v>
      </c>
      <c r="E167" s="58"/>
    </row>
    <row r="168" spans="1:6" ht="13.8">
      <c r="A168" s="246" t="s">
        <v>126</v>
      </c>
      <c r="B168" s="269"/>
      <c r="C168" s="269"/>
      <c r="D168" s="269"/>
      <c r="E168" s="270"/>
    </row>
    <row r="169" spans="1:6" ht="13.8">
      <c r="A169" s="140" t="s">
        <v>127</v>
      </c>
      <c r="B169" s="141"/>
      <c r="C169" s="141"/>
      <c r="D169" s="142"/>
      <c r="E169" s="142"/>
    </row>
    <row r="170" spans="1:6" ht="43.5" customHeight="1">
      <c r="A170" s="250" t="s">
        <v>128</v>
      </c>
      <c r="B170" s="251"/>
      <c r="C170" s="251"/>
      <c r="D170" s="251"/>
      <c r="E170" s="251"/>
    </row>
    <row r="171" spans="1:6" ht="27.6">
      <c r="A171" s="50" t="s">
        <v>129</v>
      </c>
      <c r="B171" s="51" t="s">
        <v>285</v>
      </c>
      <c r="C171" s="52" t="s">
        <v>290</v>
      </c>
      <c r="D171" s="35"/>
      <c r="E171" s="35"/>
    </row>
    <row r="172" spans="1:6" ht="82.8">
      <c r="A172" s="50" t="s">
        <v>291</v>
      </c>
      <c r="B172" s="51" t="s">
        <v>285</v>
      </c>
      <c r="C172" s="52" t="s">
        <v>292</v>
      </c>
      <c r="D172" s="35"/>
      <c r="E172" s="35"/>
    </row>
    <row r="173" spans="1:6" ht="45" customHeight="1">
      <c r="A173" s="50" t="s">
        <v>130</v>
      </c>
      <c r="B173" s="51" t="s">
        <v>285</v>
      </c>
      <c r="C173" s="52" t="s">
        <v>293</v>
      </c>
      <c r="D173" s="35"/>
      <c r="E173" s="35"/>
    </row>
    <row r="174" spans="1:6" ht="47.1" customHeight="1">
      <c r="A174" s="143" t="s">
        <v>361</v>
      </c>
      <c r="B174" s="109" t="s">
        <v>285</v>
      </c>
      <c r="C174" s="110" t="s">
        <v>293</v>
      </c>
      <c r="D174" s="106"/>
      <c r="E174" s="106"/>
    </row>
    <row r="175" spans="1:6" ht="27.6">
      <c r="A175" s="144" t="s">
        <v>362</v>
      </c>
      <c r="B175" s="51" t="s">
        <v>285</v>
      </c>
      <c r="C175" s="52" t="s">
        <v>293</v>
      </c>
      <c r="D175" s="35"/>
      <c r="E175" s="35"/>
    </row>
    <row r="176" spans="1:6" ht="35.1" customHeight="1">
      <c r="A176" s="144" t="s">
        <v>354</v>
      </c>
      <c r="B176" s="51" t="s">
        <v>285</v>
      </c>
      <c r="C176" s="52" t="s">
        <v>293</v>
      </c>
      <c r="D176" s="35"/>
      <c r="E176" s="35"/>
      <c r="F176" s="44"/>
    </row>
    <row r="177" spans="1:6" ht="13.8">
      <c r="A177" s="118" t="s">
        <v>134</v>
      </c>
      <c r="B177" s="56"/>
      <c r="C177" s="56"/>
      <c r="D177" s="58">
        <f>D171+D172+D173+D175+D176</f>
        <v>0</v>
      </c>
      <c r="E177" s="58"/>
    </row>
    <row r="178" spans="1:6" ht="13.8">
      <c r="A178" s="249" t="s">
        <v>131</v>
      </c>
      <c r="B178" s="257"/>
      <c r="C178" s="257"/>
      <c r="D178" s="257"/>
      <c r="E178" s="258"/>
    </row>
    <row r="179" spans="1:6" ht="30.6" customHeight="1">
      <c r="A179" s="250" t="s">
        <v>294</v>
      </c>
      <c r="B179" s="251"/>
      <c r="C179" s="251"/>
      <c r="D179" s="251"/>
      <c r="E179" s="251"/>
    </row>
    <row r="180" spans="1:6" ht="146.25" customHeight="1">
      <c r="A180" s="122" t="s">
        <v>338</v>
      </c>
      <c r="B180" s="51" t="s">
        <v>285</v>
      </c>
      <c r="C180" s="52" t="s">
        <v>293</v>
      </c>
      <c r="D180" s="35"/>
      <c r="E180" s="35"/>
    </row>
    <row r="181" spans="1:6" ht="69">
      <c r="A181" s="122" t="s">
        <v>339</v>
      </c>
      <c r="B181" s="51" t="s">
        <v>285</v>
      </c>
      <c r="C181" s="52" t="s">
        <v>295</v>
      </c>
      <c r="D181" s="35"/>
      <c r="E181" s="35"/>
    </row>
    <row r="182" spans="1:6" ht="45.75" customHeight="1">
      <c r="A182" s="122" t="s">
        <v>360</v>
      </c>
      <c r="B182" s="51" t="s">
        <v>285</v>
      </c>
      <c r="C182" s="52" t="s">
        <v>295</v>
      </c>
      <c r="D182" s="35"/>
      <c r="E182" s="35"/>
    </row>
    <row r="183" spans="1:6" ht="41.4">
      <c r="A183" s="50" t="s">
        <v>340</v>
      </c>
      <c r="B183" s="51" t="s">
        <v>285</v>
      </c>
      <c r="C183" s="52" t="s">
        <v>296</v>
      </c>
      <c r="D183" s="35"/>
      <c r="E183" s="35"/>
      <c r="F183" s="44"/>
    </row>
    <row r="184" spans="1:6" ht="13.8">
      <c r="A184" s="123" t="s">
        <v>134</v>
      </c>
      <c r="B184" s="56"/>
      <c r="C184" s="56"/>
      <c r="D184" s="58">
        <f>D180+D181+D182+D183</f>
        <v>0</v>
      </c>
      <c r="E184" s="58"/>
    </row>
    <row r="185" spans="1:6" ht="13.8">
      <c r="A185" s="145"/>
      <c r="B185" s="51"/>
      <c r="C185" s="51"/>
      <c r="D185" s="146"/>
      <c r="E185" s="146"/>
    </row>
    <row r="186" spans="1:6" ht="13.8">
      <c r="A186" s="147" t="s">
        <v>358</v>
      </c>
      <c r="B186" s="148"/>
      <c r="C186" s="148"/>
      <c r="D186" s="149">
        <f>+D19+D48+D69+D77+D85+D97+D108+D136+D140+D145+D157+D167+D177+D184</f>
        <v>0</v>
      </c>
      <c r="E186" s="150"/>
    </row>
    <row r="189" spans="1:6">
      <c r="A189" s="41" t="s">
        <v>156</v>
      </c>
    </row>
    <row r="190" spans="1:6">
      <c r="A190" s="41" t="s">
        <v>154</v>
      </c>
      <c r="B190" s="46"/>
    </row>
    <row r="191" spans="1:6">
      <c r="A191" s="41" t="s">
        <v>155</v>
      </c>
      <c r="B191" s="46"/>
    </row>
    <row r="192" spans="1:6">
      <c r="A192" s="39"/>
    </row>
    <row r="193" spans="1:5" ht="15.6">
      <c r="A193" s="165" t="s">
        <v>415</v>
      </c>
    </row>
    <row r="194" spans="1:5" ht="15">
      <c r="A194" s="166"/>
    </row>
    <row r="195" spans="1:5" ht="15">
      <c r="A195" s="166"/>
    </row>
    <row r="196" spans="1:5" ht="15">
      <c r="A196" s="166"/>
    </row>
    <row r="197" spans="1:5" ht="15.6">
      <c r="A197" s="167" t="s">
        <v>416</v>
      </c>
    </row>
    <row r="198" spans="1:5" ht="15">
      <c r="A198" s="166"/>
    </row>
    <row r="199" spans="1:5" ht="15">
      <c r="A199" s="166"/>
    </row>
    <row r="200" spans="1:5" ht="15">
      <c r="A200" s="166"/>
    </row>
    <row r="201" spans="1:5" ht="15.6">
      <c r="A201" s="167" t="s">
        <v>417</v>
      </c>
    </row>
    <row r="202" spans="1:5" ht="15">
      <c r="A202" s="166"/>
    </row>
    <row r="203" spans="1:5" ht="15">
      <c r="A203" s="166"/>
    </row>
    <row r="204" spans="1:5" ht="15">
      <c r="A204" s="166"/>
    </row>
    <row r="205" spans="1:5" ht="15.6">
      <c r="A205" s="167" t="s">
        <v>418</v>
      </c>
    </row>
    <row r="206" spans="1:5" ht="15">
      <c r="A206" s="166"/>
      <c r="D206" s="242" t="s">
        <v>451</v>
      </c>
      <c r="E206" s="242"/>
    </row>
  </sheetData>
  <sheetProtection algorithmName="SHA-512" hashValue="j6ROJ4d49dZW1vuivXbTCihUUG7jGiCZbXo8/5PyUnO8PaBCcuWAaK8ywaeve2drrAlQEhLZYCY3h4S8/l32lw==" saltValue="LATBzb/WX1ymK2LJLi/07w==" spinCount="100000" sheet="1" formatCells="0" formatColumns="0" formatRows="0" insertColumns="0" insertRows="0" insertHyperlinks="0" deleteColumns="0" deleteRows="0" sort="0" autoFilter="0" pivotTables="0"/>
  <mergeCells count="33">
    <mergeCell ref="A179:E179"/>
    <mergeCell ref="A148:E148"/>
    <mergeCell ref="A158:E158"/>
    <mergeCell ref="A159:E159"/>
    <mergeCell ref="A160:E160"/>
    <mergeCell ref="A168:E168"/>
    <mergeCell ref="A170:E170"/>
    <mergeCell ref="A138:E138"/>
    <mergeCell ref="A141:E141"/>
    <mergeCell ref="A142:E142"/>
    <mergeCell ref="A146:E146"/>
    <mergeCell ref="A178:E178"/>
    <mergeCell ref="A99:E99"/>
    <mergeCell ref="A109:E109"/>
    <mergeCell ref="A110:E110"/>
    <mergeCell ref="A111:E111"/>
    <mergeCell ref="A137:E137"/>
    <mergeCell ref="D206:E206"/>
    <mergeCell ref="A86:E86"/>
    <mergeCell ref="A6:E6"/>
    <mergeCell ref="A7:E7"/>
    <mergeCell ref="A8:E8"/>
    <mergeCell ref="A20:E20"/>
    <mergeCell ref="A21:E21"/>
    <mergeCell ref="A49:E49"/>
    <mergeCell ref="A50:E50"/>
    <mergeCell ref="A70:E70"/>
    <mergeCell ref="A71:E71"/>
    <mergeCell ref="A78:E78"/>
    <mergeCell ref="A79:E79"/>
    <mergeCell ref="A147:E147"/>
    <mergeCell ref="A87:E87"/>
    <mergeCell ref="A98:E98"/>
  </mergeCells>
  <dataValidations count="2">
    <dataValidation type="whole" allowBlank="1" showInputMessage="1" showErrorMessage="1" error="LEGEND:_x000a__x000a_YES - 1 Point_x000a_No - 0 Point" sqref="D180:D183 D14:D18 D22:D31 D33:D35 D37:D38 D40:D47 D51:D53 D55 D56:D61 D63:D68 D73:D76 D80:D84 D89:D92 D93:D96 D100 D102:D104 D106:D107 D112 D114:D118 D120:D122 D124:D126 D128:D129 D131:D132 D134:D135 D143:D144 D150:D151 D154:D155 D161:D166 D171:D173 D175:D176 D10:D12">
      <formula1>0</formula1>
      <formula2>1</formula2>
    </dataValidation>
    <dataValidation type="whole" errorStyle="information" allowBlank="1" showInputMessage="1" showErrorMessage="1" error="LEGEND:_x000a__x000a_YES - 1 Point_x000a_No - 0 Point_x000a_" sqref="D9">
      <formula1>0</formula1>
      <formula2>1</formula2>
    </dataValidation>
  </dataValidations>
  <pageMargins left="0.75" right="0.75" top="1" bottom="1" header="0.3" footer="0.3"/>
  <pageSetup scale="5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0"/>
  <sheetViews>
    <sheetView view="pageBreakPreview" zoomScale="99" zoomScaleNormal="105" zoomScaleSheetLayoutView="99" workbookViewId="0">
      <selection activeCell="A3" sqref="A3"/>
    </sheetView>
  </sheetViews>
  <sheetFormatPr defaultColWidth="11.44140625" defaultRowHeight="13.2"/>
  <cols>
    <col min="1" max="1" width="25.5546875" style="15" customWidth="1"/>
    <col min="2" max="2" width="21.33203125" style="15" customWidth="1"/>
    <col min="3" max="4" width="17.44140625" style="15" customWidth="1"/>
    <col min="5" max="5" width="15.6640625" style="15" customWidth="1"/>
    <col min="6" max="6" width="27" style="15" customWidth="1"/>
    <col min="7" max="16384" width="11.44140625" style="15"/>
  </cols>
  <sheetData>
    <row r="3" spans="1:7" ht="17.399999999999999">
      <c r="A3" s="18" t="s">
        <v>218</v>
      </c>
      <c r="B3" s="18"/>
    </row>
    <row r="5" spans="1:7" ht="46.8">
      <c r="A5" s="151"/>
      <c r="B5" s="151" t="s">
        <v>213</v>
      </c>
      <c r="C5" s="151" t="s">
        <v>214</v>
      </c>
      <c r="D5" s="152" t="s">
        <v>215</v>
      </c>
      <c r="E5" s="151" t="s">
        <v>217</v>
      </c>
      <c r="F5" s="151" t="s">
        <v>216</v>
      </c>
    </row>
    <row r="6" spans="1:7" ht="17.399999999999999">
      <c r="A6" s="151"/>
      <c r="B6" s="153"/>
      <c r="C6" s="153"/>
      <c r="D6" s="153"/>
      <c r="E6" s="153"/>
      <c r="F6" s="153"/>
    </row>
    <row r="7" spans="1:7" ht="17.399999999999999">
      <c r="A7" s="155" t="s">
        <v>135</v>
      </c>
      <c r="B7" s="153">
        <v>109</v>
      </c>
      <c r="C7" s="154">
        <f>+'Governance Report Card'!D186</f>
        <v>0</v>
      </c>
      <c r="D7" s="154">
        <f>+(C7/B7)*100</f>
        <v>0</v>
      </c>
      <c r="E7" s="154">
        <v>0.3</v>
      </c>
      <c r="F7" s="154">
        <f>+D7*E7</f>
        <v>0</v>
      </c>
      <c r="G7" s="59"/>
    </row>
    <row r="8" spans="1:7" ht="17.399999999999999">
      <c r="A8" s="155"/>
      <c r="B8" s="153"/>
      <c r="C8" s="154"/>
      <c r="D8" s="154"/>
      <c r="E8" s="154"/>
      <c r="F8" s="154"/>
    </row>
    <row r="9" spans="1:7" ht="17.399999999999999">
      <c r="A9" s="155" t="s">
        <v>136</v>
      </c>
      <c r="B9" s="153">
        <v>100</v>
      </c>
      <c r="C9" s="154" t="e">
        <f>+'Financial Report Card'!F35</f>
        <v>#DIV/0!</v>
      </c>
      <c r="D9" s="154" t="e">
        <f>+(C9/B9)*100</f>
        <v>#DIV/0!</v>
      </c>
      <c r="E9" s="154">
        <v>0.4</v>
      </c>
      <c r="F9" s="154" t="e">
        <f>+D9*E9</f>
        <v>#DIV/0!</v>
      </c>
    </row>
    <row r="10" spans="1:7" ht="17.399999999999999">
      <c r="A10" s="155"/>
      <c r="B10" s="153"/>
      <c r="C10" s="154"/>
      <c r="D10" s="154"/>
      <c r="E10" s="154"/>
      <c r="F10" s="154"/>
    </row>
    <row r="11" spans="1:7" ht="17.399999999999999">
      <c r="A11" s="155" t="s">
        <v>137</v>
      </c>
      <c r="B11" s="153">
        <v>30</v>
      </c>
      <c r="C11" s="154">
        <f>+'Social Perf Report Card'!B52</f>
        <v>0</v>
      </c>
      <c r="D11" s="154">
        <f>+(C11/B11)*100</f>
        <v>0</v>
      </c>
      <c r="E11" s="154">
        <v>0.3</v>
      </c>
      <c r="F11" s="154">
        <f>+D11*E11</f>
        <v>0</v>
      </c>
    </row>
    <row r="12" spans="1:7" ht="17.399999999999999">
      <c r="A12" s="155"/>
      <c r="B12" s="156"/>
      <c r="C12" s="154"/>
      <c r="D12" s="154"/>
      <c r="E12" s="154"/>
      <c r="F12" s="154"/>
    </row>
    <row r="13" spans="1:7" ht="17.399999999999999">
      <c r="A13" s="157" t="s">
        <v>132</v>
      </c>
      <c r="B13" s="158"/>
      <c r="C13" s="91"/>
      <c r="D13" s="91"/>
      <c r="E13" s="91"/>
      <c r="F13" s="91"/>
    </row>
    <row r="14" spans="1:7" ht="17.399999999999999">
      <c r="A14" s="159" t="s">
        <v>414</v>
      </c>
      <c r="B14" s="160"/>
      <c r="C14" s="161"/>
      <c r="D14" s="161"/>
      <c r="E14" s="161"/>
      <c r="F14" s="161" t="e">
        <f>+F7+F9+F11</f>
        <v>#DIV/0!</v>
      </c>
    </row>
    <row r="17" spans="1:6" ht="15.6">
      <c r="A17" s="168" t="s">
        <v>415</v>
      </c>
    </row>
    <row r="18" spans="1:6" ht="15">
      <c r="A18" s="8"/>
    </row>
    <row r="19" spans="1:6" ht="15">
      <c r="A19" s="8"/>
    </row>
    <row r="20" spans="1:6" ht="15">
      <c r="A20" s="8"/>
    </row>
    <row r="21" spans="1:6" ht="15.6">
      <c r="A21" s="169" t="s">
        <v>416</v>
      </c>
    </row>
    <row r="22" spans="1:6" ht="15">
      <c r="A22" s="8"/>
    </row>
    <row r="23" spans="1:6" ht="15">
      <c r="A23" s="8"/>
    </row>
    <row r="24" spans="1:6" ht="15">
      <c r="A24" s="8"/>
    </row>
    <row r="25" spans="1:6" ht="15.6">
      <c r="A25" s="169" t="s">
        <v>417</v>
      </c>
    </row>
    <row r="26" spans="1:6" ht="15">
      <c r="A26" s="8"/>
    </row>
    <row r="27" spans="1:6" ht="15">
      <c r="A27" s="8"/>
    </row>
    <row r="28" spans="1:6" ht="15">
      <c r="A28" s="8"/>
    </row>
    <row r="29" spans="1:6" ht="15.6">
      <c r="A29" s="169" t="s">
        <v>418</v>
      </c>
    </row>
    <row r="30" spans="1:6" ht="15">
      <c r="A30" s="62"/>
      <c r="B30" s="233"/>
      <c r="C30" s="233"/>
      <c r="D30" s="233"/>
      <c r="E30" s="271" t="s">
        <v>452</v>
      </c>
      <c r="F30" s="271"/>
    </row>
  </sheetData>
  <sheetProtection algorithmName="SHA-512" hashValue="quV5fAAr4M6KyXCxfbH5MmhO2uVSRrR9zWclnRXWGHN6phl0zpCw6zw/MC0AlfmTsjaLmQlSPPECL9dCwWavIw==" saltValue="Bwf9JxD/0I38sPcHvw3/9g==" spinCount="100000" sheet="1" formatCells="0" formatColumns="0" formatRows="0" insertColumns="0" insertRows="0" insertHyperlinks="0" deleteColumns="0" deleteRows="0" sort="0" autoFilter="0" pivotTables="0"/>
  <mergeCells count="1">
    <mergeCell ref="E30:F30"/>
  </mergeCells>
  <pageMargins left="0.75" right="0.75" top="1" bottom="1" header="0.3" footer="0.3"/>
  <pageSetup scale="9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Encode Basic Data Here</vt:lpstr>
      <vt:lpstr>Criteria</vt:lpstr>
      <vt:lpstr>Financial Report Card</vt:lpstr>
      <vt:lpstr>Social Perf Report Card</vt:lpstr>
      <vt:lpstr>Governance Report Card</vt:lpstr>
      <vt:lpstr>Overall Report Card</vt:lpstr>
      <vt:lpstr>Criteria!Print_Area</vt:lpstr>
      <vt:lpstr>'Encode Basic Data Here'!Print_Area</vt:lpstr>
      <vt:lpstr>'Financial Report Card'!Print_Area</vt:lpstr>
      <vt:lpstr>'Governance Report Card'!Print_Area</vt:lpstr>
      <vt:lpstr>'Overall Report Card'!Print_Area</vt:lpstr>
      <vt:lpstr>'Social Perf Report Card'!Print_Area</vt:lpstr>
    </vt:vector>
  </TitlesOfParts>
  <Company>Chemonics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SEC</cp:lastModifiedBy>
  <cp:lastPrinted>2021-05-27T05:01:28Z</cp:lastPrinted>
  <dcterms:created xsi:type="dcterms:W3CDTF">2004-11-11T07:32:31Z</dcterms:created>
  <dcterms:modified xsi:type="dcterms:W3CDTF">2021-05-27T05:23:14Z</dcterms:modified>
</cp:coreProperties>
</file>