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C\Desktop\WFH\MNRC\TEMPLATES_ACCREDITATION 2022 TO 2025\MNRC MC NO. 2, S. 2021 version_RCT\"/>
    </mc:Choice>
  </mc:AlternateContent>
  <bookViews>
    <workbookView xWindow="0" yWindow="0" windowWidth="11496" windowHeight="8880"/>
  </bookViews>
  <sheets>
    <sheet name="FIN. PERF. STANDARDS_BASIC DATA" sheetId="1" r:id="rId1"/>
    <sheet name="FIN. PERF. STANDARDS_CRITERIA" sheetId="2" r:id="rId2"/>
    <sheet name="FIN. PERF. REPORT CARD" sheetId="3" r:id="rId3"/>
    <sheet name="SOCIAL PERFORMANCE REPORT CARD" sheetId="7" r:id="rId4"/>
    <sheet name="GOVERNANCE REPORT CARD" sheetId="8" r:id="rId5"/>
    <sheet name="OVERALL REPORT CARD" sheetId="9" r:id="rId6"/>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gWv8jEGmDp8AOXmJh5dk05qBAHoA=="/>
    </ext>
  </extLst>
</workbook>
</file>

<file path=xl/calcChain.xml><?xml version="1.0" encoding="utf-8"?>
<calcChain xmlns="http://schemas.openxmlformats.org/spreadsheetml/2006/main">
  <c r="F20" i="3" l="1"/>
  <c r="C85" i="1" l="1"/>
  <c r="C67" i="1"/>
  <c r="D19" i="8" l="1"/>
  <c r="E19" i="8"/>
  <c r="D48" i="8"/>
  <c r="E48" i="8"/>
  <c r="D69" i="8"/>
  <c r="E69" i="8"/>
  <c r="D77" i="8"/>
  <c r="D85" i="8"/>
  <c r="E85" i="8"/>
  <c r="D97" i="8"/>
  <c r="D108" i="8"/>
  <c r="D136" i="8"/>
  <c r="E140" i="8"/>
  <c r="D145" i="8"/>
  <c r="D157" i="8"/>
  <c r="D168" i="8"/>
  <c r="D179" i="8"/>
  <c r="D186" i="8"/>
  <c r="E186" i="8"/>
  <c r="B14" i="7"/>
  <c r="B19" i="7"/>
  <c r="B24" i="7"/>
  <c r="B44" i="7"/>
  <c r="B50" i="7"/>
  <c r="E187" i="8" l="1"/>
  <c r="B52" i="7"/>
  <c r="D9" i="9" s="1"/>
  <c r="E9" i="9" s="1"/>
  <c r="G9" i="9" s="1"/>
  <c r="D187" i="8"/>
  <c r="D188" i="8"/>
  <c r="C5" i="9" s="1"/>
  <c r="D5" i="9" s="1"/>
  <c r="E5" i="9" s="1"/>
  <c r="G5" i="9" s="1"/>
  <c r="A9" i="3"/>
  <c r="A8" i="3"/>
  <c r="A7" i="3"/>
  <c r="A6" i="3"/>
  <c r="A5" i="3"/>
  <c r="A4" i="3"/>
  <c r="A3" i="3"/>
  <c r="C104" i="1"/>
  <c r="D32" i="3" s="1"/>
  <c r="F32" i="3" s="1"/>
  <c r="C102" i="1"/>
  <c r="C97" i="1"/>
  <c r="D31" i="3" s="1"/>
  <c r="F31" i="3" s="1"/>
  <c r="C91" i="1"/>
  <c r="D30" i="3" s="1"/>
  <c r="F30" i="3" s="1"/>
  <c r="D27" i="3"/>
  <c r="F27" i="3" s="1"/>
  <c r="C80" i="1"/>
  <c r="C74" i="1"/>
  <c r="C75" i="1" s="1"/>
  <c r="D25" i="3" s="1"/>
  <c r="F25" i="3" s="1"/>
  <c r="D24" i="3"/>
  <c r="F24" i="3" s="1"/>
  <c r="C57" i="1"/>
  <c r="D21" i="3" s="1"/>
  <c r="F21" i="3" s="1"/>
  <c r="C52" i="1"/>
  <c r="D20" i="3" s="1"/>
  <c r="C45" i="1"/>
  <c r="C46" i="1" s="1"/>
  <c r="D19" i="3" s="1"/>
  <c r="F19" i="3" s="1"/>
  <c r="D28" i="1"/>
  <c r="D27" i="1"/>
  <c r="D26" i="1"/>
  <c r="D25" i="1"/>
  <c r="D24" i="1"/>
  <c r="C21" i="1"/>
  <c r="D15" i="3" s="1"/>
  <c r="F15" i="3" s="1"/>
  <c r="F26" i="3" l="1"/>
  <c r="D26" i="3"/>
  <c r="D29" i="1"/>
  <c r="E30" i="1" s="1"/>
  <c r="D16" i="3" s="1"/>
  <c r="F16" i="3" s="1"/>
  <c r="F34" i="3" s="1"/>
  <c r="D7" i="9" s="1"/>
  <c r="E7" i="9" s="1"/>
  <c r="G7" i="9" s="1"/>
  <c r="G12" i="9" s="1"/>
  <c r="E34" i="1" l="1"/>
  <c r="E36" i="1" s="1"/>
</calcChain>
</file>

<file path=xl/sharedStrings.xml><?xml version="1.0" encoding="utf-8"?>
<sst xmlns="http://schemas.openxmlformats.org/spreadsheetml/2006/main" count="807" uniqueCount="448">
  <si>
    <t>PESO Rating: Performance Standard for  Microfinance NGOs (MF-NGOs) in the Philippines</t>
  </si>
  <si>
    <t>All data refer to microfinance, unless otherwise specified.</t>
  </si>
  <si>
    <t>Encode data in turquoise cells only.</t>
  </si>
  <si>
    <t>Region of operations: (Luzon, Visayas, or Mindanao) Luzon</t>
  </si>
  <si>
    <t>Name of Microfinance Loan Product(s):</t>
  </si>
  <si>
    <t xml:space="preserve">Month and Year of Rating: </t>
  </si>
  <si>
    <t>Period Rated (Month/Day/Year to Month/Day/Year):</t>
  </si>
  <si>
    <t>Beginning/Baseline of Period Rated (Month/Day/Year): _______________ -- All "Beginning" data refer to this baseline date.</t>
  </si>
  <si>
    <t>Ending of Period Rated (Month/Day/Year):  _______________________-- All "Ending" data refer to this baseline date.</t>
  </si>
  <si>
    <t xml:space="preserve">a. Portfolio At Risk Ratio </t>
  </si>
  <si>
    <t>Principal balance of loans with at least one day missed payment, end of period</t>
  </si>
  <si>
    <t>Principal balance of restructured loans, end of period</t>
  </si>
  <si>
    <t>Principal balance of refinanced loans, end of period</t>
  </si>
  <si>
    <t>Gross loans outstanding, end of period</t>
  </si>
  <si>
    <t>Portfolio At Risk Ratio</t>
  </si>
  <si>
    <t>b. Loan Loss Reserve Ratio</t>
  </si>
  <si>
    <t>Principal Balance, Pesos</t>
  </si>
  <si>
    <t>Required Reserve, Pesos</t>
  </si>
  <si>
    <t>Actual Reserve, Pesos</t>
  </si>
  <si>
    <t>Current = principal balance of current loans</t>
  </si>
  <si>
    <t>PAR 1-30 = principal balance of loans with 1-30 days missed payment</t>
  </si>
  <si>
    <t>PAR 61-90 = principal balance of loans with 61-90 days missed payment</t>
  </si>
  <si>
    <t xml:space="preserve">Total loan loss reserve </t>
  </si>
  <si>
    <t>Loan Loss Reserve Ratio</t>
  </si>
  <si>
    <t>* Perfect score for those using ECL plus restricted Fund Balance, otherwise use MNRC standard. With comparative result of MNRC vs. ECL (with Annex to support).</t>
  </si>
  <si>
    <t>Comparative Loan Loss Reserve:</t>
  </si>
  <si>
    <t>Per MNRC as computed above</t>
  </si>
  <si>
    <t>Per ECL in accordance with PFRS 9 (with Annex to support)</t>
  </si>
  <si>
    <t>Deficiency (Excess)</t>
  </si>
  <si>
    <t>Required Restricted Fund Balance with AFS disclosure (Deficiency in E36)</t>
  </si>
  <si>
    <t>In case the Fund Balance is not enough, follow MNRC standard.</t>
  </si>
  <si>
    <t>a.  Operating Expense Ratio</t>
  </si>
  <si>
    <t>Operating costs for the period</t>
  </si>
  <si>
    <t>Gross loans outstanding, beginning of period</t>
  </si>
  <si>
    <t>Average Gross Loan Portfolio</t>
  </si>
  <si>
    <t xml:space="preserve">Oprating Expense Ratio </t>
  </si>
  <si>
    <t>b-i. Loan officer productivity- Group loans</t>
  </si>
  <si>
    <t>Active borrowers, Group loans, end of period</t>
  </si>
  <si>
    <t>Number of Account Officers, Group loans, end of period</t>
  </si>
  <si>
    <t>Loan officer productivity - Group loans</t>
  </si>
  <si>
    <t>b-ii. Loan officer productivity- Individual loans</t>
  </si>
  <si>
    <t>Active borrowers, Individual loans, end of period</t>
  </si>
  <si>
    <t>Number of Account Officers, Individual loans, end of period</t>
  </si>
  <si>
    <t>Loan officer productivity - Individual loans</t>
  </si>
  <si>
    <t>a. Operational Self-sufficiency</t>
  </si>
  <si>
    <t>Interest income from loans for the period</t>
  </si>
  <si>
    <t>Service fees on loans for the period</t>
  </si>
  <si>
    <t>Filing fees on loans for the period</t>
  </si>
  <si>
    <t>Fines, penalties, surcharges on loans for the period</t>
  </si>
  <si>
    <t>Operating cost for the period</t>
  </si>
  <si>
    <t>Administrative Expense for the period</t>
  </si>
  <si>
    <t>Operational self-sufficiency</t>
  </si>
  <si>
    <t>b. Return on Assets</t>
  </si>
  <si>
    <t>Net operating Income for the period</t>
  </si>
  <si>
    <t>Taxes paid</t>
  </si>
  <si>
    <t>Assets,  beginning of period</t>
  </si>
  <si>
    <t>Assets, end of period</t>
  </si>
  <si>
    <t>Average assets</t>
  </si>
  <si>
    <t>Return on Assets</t>
  </si>
  <si>
    <t>c. Current Ratio</t>
  </si>
  <si>
    <t>Current Assets</t>
  </si>
  <si>
    <t>Current Liabilities</t>
  </si>
  <si>
    <t>Current Ratio</t>
  </si>
  <si>
    <t>d. Debt to Fund Balance Ratio</t>
  </si>
  <si>
    <t>Debt (Debt includes only external borrowings)</t>
  </si>
  <si>
    <t>Fund Balance</t>
  </si>
  <si>
    <t>Debt to Fund Balance Ratio</t>
  </si>
  <si>
    <t>a. Growth in number of active MF Clients</t>
  </si>
  <si>
    <t>Beginning No. of Active MF Clients *</t>
  </si>
  <si>
    <t xml:space="preserve">Ending No. of Active MF Clients </t>
  </si>
  <si>
    <t>Growth in number of active borrowers</t>
  </si>
  <si>
    <t>* Active Microfinance clients refer to clients with outstanding microsavings and/or micro loans.</t>
  </si>
  <si>
    <t>b. Growth in MF loan portfolio</t>
  </si>
  <si>
    <t>Beginning MF Loans Outstanding</t>
  </si>
  <si>
    <t>Ending MF Loans Outstanding</t>
  </si>
  <si>
    <t>Growth in MF loan portfolio</t>
  </si>
  <si>
    <t>c. Depth of outreach</t>
  </si>
  <si>
    <t>Total Loans Outstanding</t>
  </si>
  <si>
    <t>Total number of borrowers</t>
  </si>
  <si>
    <t>Average loan balance</t>
  </si>
  <si>
    <t>GNI per capita for the period</t>
  </si>
  <si>
    <t>Depth of outreach</t>
  </si>
  <si>
    <t>NOTE:  External Data on GNI per Capita will be provided directly by the MNRC to MF NGOs.</t>
  </si>
  <si>
    <t>Certified by:</t>
  </si>
  <si>
    <t>Chairman</t>
  </si>
  <si>
    <t>President</t>
  </si>
  <si>
    <t>Treasurer</t>
  </si>
  <si>
    <t>CRITERIA: VLOOKUP TABLES</t>
  </si>
  <si>
    <t>Component/Indicators/Weights</t>
  </si>
  <si>
    <t>Score</t>
  </si>
  <si>
    <t>a. Operating Expense Ratio (10%)</t>
  </si>
  <si>
    <t>b.1. Loan officer productivity - group loans (5%)</t>
  </si>
  <si>
    <t>b.2. Loan officer productivity - individual loans (5%)</t>
  </si>
  <si>
    <t>a. Operational Self-sufficiency (5%)</t>
  </si>
  <si>
    <t>c.  Current Ratio (10%)</t>
  </si>
  <si>
    <t>d.  Debt to Fund Balance Ratio (10%)</t>
  </si>
  <si>
    <t>a. Growth in no. of active MF Clients (5%)</t>
  </si>
  <si>
    <t>b. Growth in MF loan portfolio (5%)</t>
  </si>
  <si>
    <t>c. Depth of outreach (5%)</t>
  </si>
  <si>
    <t>Indicators/Weights</t>
  </si>
  <si>
    <t>Standard</t>
  </si>
  <si>
    <t>Highest Possible # of Points</t>
  </si>
  <si>
    <t>5% or less</t>
  </si>
  <si>
    <t>a. Operating Expense Ratio(10%)</t>
  </si>
  <si>
    <t>30% or less</t>
  </si>
  <si>
    <t>200 or more</t>
  </si>
  <si>
    <t>100 or more</t>
  </si>
  <si>
    <t>110% or more</t>
  </si>
  <si>
    <t>2% or more</t>
  </si>
  <si>
    <t>c. Current Ratio (10%)</t>
  </si>
  <si>
    <t>d. Debt to Fund Balance Ratio (10%)</t>
  </si>
  <si>
    <t>a. Growth in number of active MF clients (5%)</t>
  </si>
  <si>
    <t>5% or more</t>
  </si>
  <si>
    <t>Less than 20%</t>
  </si>
  <si>
    <t>TOTAL SCORE:</t>
  </si>
  <si>
    <t xml:space="preserve">Name of MICROFINANCE NGO:  </t>
  </si>
  <si>
    <t>YES (1)/NO (0)</t>
  </si>
  <si>
    <t>SUB-TOTAL</t>
  </si>
  <si>
    <t>ENSURE BOARD, MANAGEMENT AND EMPLOYEE COMMITMENT TO THE SOCIAL GOALS</t>
  </si>
  <si>
    <t>DESIGN PRODUCTS, SERVICES AND DELIVERY CHANNELS THAT MEET THE CLIENT’S NEEDS AND PREFERENCES</t>
  </si>
  <si>
    <t>ABIDE BY CLIENT PROTECTION PRINCIPLES</t>
  </si>
  <si>
    <t xml:space="preserve">Prevention of over indebtedness </t>
  </si>
  <si>
    <t xml:space="preserve">Transparency </t>
  </si>
  <si>
    <t>Fair and respectful treatment of clients</t>
  </si>
  <si>
    <t xml:space="preserve">Mechanism for Complaint Resolution </t>
  </si>
  <si>
    <t>Privacy of Client Data</t>
  </si>
  <si>
    <t>TREAT EMPLOYEES RESPONSIBLY</t>
  </si>
  <si>
    <t>TOTAL POINTS</t>
  </si>
  <si>
    <t>NAME OF MICROFINANCE NGO:</t>
  </si>
  <si>
    <t>GOVERNANCE GOOD PRACTICES</t>
  </si>
  <si>
    <t>REQUIRED FOR</t>
  </si>
  <si>
    <t>SOURCE OF INFORMATION</t>
  </si>
  <si>
    <t>REMARKS</t>
  </si>
  <si>
    <t>THE BOARD'S GOVERNANCE RESPONSIBILITIES</t>
  </si>
  <si>
    <t>ESTABLISHING A COMPETENT BOARD</t>
  </si>
  <si>
    <t>Mandatory for All</t>
  </si>
  <si>
    <t>Board Charter and Manual on Good Governance</t>
  </si>
  <si>
    <t>ESTABLISHING CLEAR ROLES AND RESPONSIBILITIES OF THE BOARD</t>
  </si>
  <si>
    <t>Reports</t>
  </si>
  <si>
    <t>Risk Management Framework/Policy</t>
  </si>
  <si>
    <t>By-Laws
Board Charter</t>
  </si>
  <si>
    <t>Minutes of the Meeting</t>
  </si>
  <si>
    <t>ESTABLISHING BOARD COMMITTEES</t>
  </si>
  <si>
    <t>Principle 3: Board committees should be set up to the extent possible to support the effective performance of the Board’s functions, particularly with respect to audit, finance and risk and other key governance concerns, such as nomination and remuneration. The composition, functions and responsibilities of all committees established should be contained in a publicly available Committee Charter.</t>
  </si>
  <si>
    <t>Committee Charter</t>
  </si>
  <si>
    <t>FOSTERING COMMITMENT</t>
  </si>
  <si>
    <t>Corporate Secretary’s Certificate on Attendance of the Board</t>
  </si>
  <si>
    <t>Disclosure Statement of the Board Member</t>
  </si>
  <si>
    <t>REINFORCING BOARD INDEPENDENCE</t>
  </si>
  <si>
    <t>Policies/Board Charter</t>
  </si>
  <si>
    <t>ASSESSING BOARD PERFORMANCE</t>
  </si>
  <si>
    <t>Assessment Results</t>
  </si>
  <si>
    <t>Board Policy</t>
  </si>
  <si>
    <t>STRENGTHENING BOARD ETHICS</t>
  </si>
  <si>
    <t>Principle 7: Members of the Board are duty-bound to apply high ethical standards, taking into account the interests of all members and other stakeholders.</t>
  </si>
  <si>
    <t>Code of Conduct and Ethics</t>
  </si>
  <si>
    <t>Company Policy</t>
  </si>
  <si>
    <t>DISCLOSURE AND TRANSPARENCY</t>
  </si>
  <si>
    <t>ENHANCING ORGANIZATION DISCLOSURE POLICIES AND PROCEDURES</t>
  </si>
  <si>
    <t>Disclosure Policy / Conflict of Interest Policies/ Manual on Good Governance</t>
  </si>
  <si>
    <t>Policy Disclosure/ Manual on Good Governance</t>
  </si>
  <si>
    <t>INCREASING FOCUS ON NON-FINANCIAL AND SUSTAINABILITY REPORTING</t>
  </si>
  <si>
    <t>Manual on Good Governance</t>
  </si>
  <si>
    <t>INTERNAL CONTROL SYSTEM AND RISK MANAGEMENT FRAMEWORK</t>
  </si>
  <si>
    <t>STRENGTHENING THE INTERNAL CONTROL SYSTEM AND RISK MANAGEMENT FRAMEWORK</t>
  </si>
  <si>
    <t>Internal Control Policy/ Manual on Good Governance</t>
  </si>
  <si>
    <t>Internal Control/Audit Policy/ Manual on Good Governance</t>
  </si>
  <si>
    <t>CULTIVATING A SYNERGIC RELATIONSHIP WITH MEMBERS</t>
  </si>
  <si>
    <t>PROMOTING MEMBER RIGHTS</t>
  </si>
  <si>
    <t>DUTIES TO STAKEHOLDERS</t>
  </si>
  <si>
    <t>List of Stakeholders/Strategic Plan</t>
  </si>
  <si>
    <t>Stakeholder Policies/ Manual on Good Governance</t>
  </si>
  <si>
    <t>ENCOURAGING STAKEHOLDERS’ PARTICIPATION</t>
  </si>
  <si>
    <t>MOA/Stakeholder Policies/Manual on Good Governance</t>
  </si>
  <si>
    <t>Attendance on Meetings/ Stakeholder Policies/ Manual on Good Governance</t>
  </si>
  <si>
    <t>Full Points (1)</t>
  </si>
  <si>
    <t>Percentage Rating (3)= [(2)/(1)]*100</t>
  </si>
  <si>
    <t>Weight (4)</t>
  </si>
  <si>
    <t>Weighted Score  (3)*(4)</t>
  </si>
  <si>
    <t>Governance</t>
  </si>
  <si>
    <t>Financial</t>
  </si>
  <si>
    <t xml:space="preserve">Social </t>
  </si>
  <si>
    <t xml:space="preserve">TOTAL </t>
  </si>
  <si>
    <t xml:space="preserve">      Large MF-NGO</t>
  </si>
  <si>
    <t>PESO Rating: Performance Standard for all Types of Microfinance NGOs (MF-NGOs) in the Philippines</t>
  </si>
  <si>
    <r>
      <t>I.</t>
    </r>
    <r>
      <rPr>
        <b/>
        <sz val="10"/>
        <rFont val="Cambria"/>
        <family val="1"/>
      </rPr>
      <t xml:space="preserve"> </t>
    </r>
    <r>
      <rPr>
        <b/>
        <i/>
        <sz val="10"/>
        <rFont val="Cambria"/>
        <family val="1"/>
      </rPr>
      <t>P</t>
    </r>
    <r>
      <rPr>
        <sz val="10"/>
        <rFont val="Cambria"/>
        <family val="1"/>
      </rPr>
      <t>ortfolio Quality  (3</t>
    </r>
    <r>
      <rPr>
        <b/>
        <sz val="10"/>
        <rFont val="Cambria"/>
        <family val="1"/>
      </rPr>
      <t>0%</t>
    </r>
    <r>
      <rPr>
        <sz val="10"/>
        <rFont val="Cambria"/>
        <family val="1"/>
      </rPr>
      <t>)</t>
    </r>
  </si>
  <si>
    <r>
      <t xml:space="preserve">PAR 31-60 </t>
    </r>
    <r>
      <rPr>
        <i/>
        <sz val="10"/>
        <rFont val="Cambria"/>
        <family val="1"/>
      </rPr>
      <t xml:space="preserve">and/or loans restructured once= </t>
    </r>
    <r>
      <rPr>
        <sz val="10"/>
        <rFont val="Cambria"/>
        <family val="1"/>
      </rPr>
      <t>principal balance of loans with 31-60 days missed payment + principal balance of loans restructured once</t>
    </r>
  </si>
  <si>
    <r>
      <t xml:space="preserve">PAR 91 </t>
    </r>
    <r>
      <rPr>
        <i/>
        <sz val="10"/>
        <rFont val="Cambria"/>
        <family val="1"/>
      </rPr>
      <t xml:space="preserve">and above and/or loans restructured twice= </t>
    </r>
    <r>
      <rPr>
        <sz val="10"/>
        <rFont val="Cambria"/>
        <family val="1"/>
      </rPr>
      <t>principal balance of loans with 91 or more days missed payment + principal balance of loans restructured twice</t>
    </r>
  </si>
  <si>
    <r>
      <t xml:space="preserve">II. </t>
    </r>
    <r>
      <rPr>
        <b/>
        <i/>
        <sz val="10"/>
        <rFont val="Cambria"/>
        <family val="1"/>
      </rPr>
      <t>E</t>
    </r>
    <r>
      <rPr>
        <sz val="10"/>
        <rFont val="Cambria"/>
        <family val="1"/>
      </rPr>
      <t>fficiency (</t>
    </r>
    <r>
      <rPr>
        <b/>
        <sz val="10"/>
        <rFont val="Cambria"/>
        <family val="1"/>
      </rPr>
      <t>20%</t>
    </r>
    <r>
      <rPr>
        <sz val="10"/>
        <rFont val="Cambria"/>
        <family val="1"/>
      </rPr>
      <t>)</t>
    </r>
  </si>
  <si>
    <r>
      <t xml:space="preserve">III. </t>
    </r>
    <r>
      <rPr>
        <b/>
        <i/>
        <sz val="10"/>
        <rFont val="Cambria"/>
        <family val="1"/>
      </rPr>
      <t>S</t>
    </r>
    <r>
      <rPr>
        <sz val="10"/>
        <rFont val="Cambria"/>
        <family val="1"/>
      </rPr>
      <t>ustainability and Stability (3</t>
    </r>
    <r>
      <rPr>
        <b/>
        <sz val="10"/>
        <rFont val="Cambria"/>
        <family val="1"/>
      </rPr>
      <t>5%</t>
    </r>
    <r>
      <rPr>
        <sz val="10"/>
        <rFont val="Cambria"/>
        <family val="1"/>
      </rPr>
      <t>)</t>
    </r>
  </si>
  <si>
    <r>
      <t xml:space="preserve">IV. </t>
    </r>
    <r>
      <rPr>
        <b/>
        <i/>
        <sz val="10"/>
        <rFont val="Cambria"/>
        <family val="1"/>
      </rPr>
      <t>O</t>
    </r>
    <r>
      <rPr>
        <sz val="10"/>
        <rFont val="Cambria"/>
        <family val="1"/>
      </rPr>
      <t>utreach (</t>
    </r>
    <r>
      <rPr>
        <b/>
        <sz val="10"/>
        <rFont val="Cambria"/>
        <family val="1"/>
      </rPr>
      <t>15%</t>
    </r>
    <r>
      <rPr>
        <sz val="10"/>
        <rFont val="Cambria"/>
        <family val="1"/>
      </rPr>
      <t>)</t>
    </r>
  </si>
  <si>
    <t xml:space="preserve">Name of MF-NGO: </t>
  </si>
  <si>
    <t>PESO Rating: Performance Standards for all Types of Microfinance NGOs (MF-NGOs) in the Philippines</t>
  </si>
  <si>
    <r>
      <t>I.</t>
    </r>
    <r>
      <rPr>
        <b/>
        <sz val="10"/>
        <rFont val="Cambria"/>
        <family val="1"/>
      </rPr>
      <t xml:space="preserve"> </t>
    </r>
    <r>
      <rPr>
        <b/>
        <i/>
        <sz val="10"/>
        <rFont val="Cambria"/>
        <family val="1"/>
      </rPr>
      <t>P</t>
    </r>
    <r>
      <rPr>
        <sz val="10"/>
        <rFont val="Cambria"/>
        <family val="1"/>
      </rPr>
      <t>ortfolio Quality (3</t>
    </r>
    <r>
      <rPr>
        <b/>
        <sz val="10"/>
        <rFont val="Cambria"/>
        <family val="1"/>
      </rPr>
      <t>0%</t>
    </r>
    <r>
      <rPr>
        <sz val="10"/>
        <rFont val="Cambria"/>
        <family val="1"/>
      </rPr>
      <t>)</t>
    </r>
  </si>
  <si>
    <t>a. Portfolio At Risk (15%)</t>
  </si>
  <si>
    <t>b. Loan loss reserve ratio (15%)</t>
  </si>
  <si>
    <r>
      <t>II.</t>
    </r>
    <r>
      <rPr>
        <b/>
        <sz val="10"/>
        <rFont val="Cambria"/>
        <family val="1"/>
      </rPr>
      <t xml:space="preserve"> </t>
    </r>
    <r>
      <rPr>
        <b/>
        <i/>
        <sz val="10"/>
        <rFont val="Cambria"/>
        <family val="1"/>
      </rPr>
      <t>E</t>
    </r>
    <r>
      <rPr>
        <sz val="10"/>
        <rFont val="Cambria"/>
        <family val="1"/>
      </rPr>
      <t>fficiency (2</t>
    </r>
    <r>
      <rPr>
        <b/>
        <sz val="10"/>
        <rFont val="Cambria"/>
        <family val="1"/>
      </rPr>
      <t>0%</t>
    </r>
    <r>
      <rPr>
        <sz val="10"/>
        <rFont val="Cambria"/>
        <family val="1"/>
      </rPr>
      <t>)</t>
    </r>
  </si>
  <si>
    <t>b.  Return on Assets (10%)</t>
  </si>
  <si>
    <t xml:space="preserve">MF-NGO's Performance </t>
  </si>
  <si>
    <t>Points for the MF-NGO</t>
  </si>
  <si>
    <r>
      <t xml:space="preserve">II. </t>
    </r>
    <r>
      <rPr>
        <b/>
        <i/>
        <sz val="10"/>
        <rFont val="Cambria"/>
        <family val="1"/>
      </rPr>
      <t>E</t>
    </r>
    <r>
      <rPr>
        <sz val="10"/>
        <rFont val="Cambria"/>
        <family val="1"/>
      </rPr>
      <t>fficiency (2</t>
    </r>
    <r>
      <rPr>
        <b/>
        <sz val="10"/>
        <rFont val="Cambria"/>
        <family val="1"/>
      </rPr>
      <t>0%</t>
    </r>
    <r>
      <rPr>
        <sz val="10"/>
        <rFont val="Cambria"/>
        <family val="1"/>
      </rPr>
      <t>)</t>
    </r>
  </si>
  <si>
    <r>
      <t>b1. Loan officer productivity - group loans (5%)</t>
    </r>
    <r>
      <rPr>
        <vertAlign val="superscript"/>
        <sz val="10"/>
        <rFont val="Cambria"/>
        <family val="1"/>
      </rPr>
      <t>a/</t>
    </r>
  </si>
  <si>
    <r>
      <t>b2. Loan officer productivity - individual loans (5%)</t>
    </r>
    <r>
      <rPr>
        <vertAlign val="superscript"/>
        <sz val="10"/>
        <rFont val="Cambria"/>
        <family val="1"/>
      </rPr>
      <t>a/</t>
    </r>
  </si>
  <si>
    <t>b. Return on Assets (10%)</t>
  </si>
  <si>
    <t>a/If the MF-NGO uses only one lending methodology, add 5 points to either b1 or b2 under Points for the MF-NGO.</t>
  </si>
  <si>
    <t xml:space="preserve">27.   The MF-NGO provides continuous training to its staffs. </t>
  </si>
  <si>
    <t>26.   The MF-NGO communicates to its employees the terms of their employment.</t>
  </si>
  <si>
    <t xml:space="preserve">25.   The MF-NGO complies with the minimum wage law.  </t>
  </si>
  <si>
    <r>
      <t>23.</t>
    </r>
    <r>
      <rPr>
        <sz val="10"/>
        <color indexed="8"/>
        <rFont val="Cambria"/>
        <family val="1"/>
      </rPr>
      <t xml:space="preserve">   Clients are informed about data privacy and the need for consent prior to the use of client-related data and information. </t>
    </r>
  </si>
  <si>
    <r>
      <t>21.</t>
    </r>
    <r>
      <rPr>
        <sz val="10"/>
        <color indexed="8"/>
        <rFont val="Cambria"/>
        <family val="1"/>
      </rPr>
      <t xml:space="preserve">   The MF-NGO informs its clients about their rights to complain and how to submit a complain.   </t>
    </r>
  </si>
  <si>
    <r>
      <rPr>
        <sz val="10"/>
        <color rgb="FF000000"/>
        <rFont val="Cambria"/>
        <family val="1"/>
      </rPr>
      <t>20. </t>
    </r>
    <r>
      <rPr>
        <b/>
        <i/>
        <sz val="10"/>
        <color indexed="8"/>
        <rFont val="Cambria"/>
        <family val="1"/>
      </rPr>
      <t xml:space="preserve">  </t>
    </r>
    <r>
      <rPr>
        <sz val="10"/>
        <color indexed="8"/>
        <rFont val="Cambria"/>
        <family val="1"/>
      </rPr>
      <t xml:space="preserve">The MF-NGO has an effective mechanism in place to receive and resolve complaints from clients. </t>
    </r>
  </si>
  <si>
    <r>
      <t>19.</t>
    </r>
    <r>
      <rPr>
        <sz val="10"/>
        <color indexed="8"/>
        <rFont val="Cambria"/>
        <family val="1"/>
      </rPr>
      <t xml:space="preserve">   The MF-NGO trains its staff and third party collection agents on debt collection practices and loan recovery procedures.  </t>
    </r>
  </si>
  <si>
    <r>
      <t>18.</t>
    </r>
    <r>
      <rPr>
        <sz val="10"/>
        <color indexed="8"/>
        <rFont val="Cambria"/>
        <family val="1"/>
      </rPr>
      <t xml:space="preserve">   A policy that clearly defines appropriate and inappropriate collection practices by both staff and collection agents is in place and enforced.  </t>
    </r>
  </si>
  <si>
    <r>
      <rPr>
        <sz val="10"/>
        <color rgb="FF000000"/>
        <rFont val="Cambria"/>
        <family val="1"/>
      </rPr>
      <t>17</t>
    </r>
    <r>
      <rPr>
        <b/>
        <i/>
        <sz val="10"/>
        <color rgb="FF000000"/>
        <rFont val="Cambria"/>
        <family val="1"/>
      </rPr>
      <t>.</t>
    </r>
    <r>
      <rPr>
        <b/>
        <i/>
        <sz val="10"/>
        <color indexed="8"/>
        <rFont val="Cambria"/>
        <family val="1"/>
      </rPr>
      <t xml:space="preserve">   </t>
    </r>
    <r>
      <rPr>
        <sz val="10"/>
        <color indexed="8"/>
        <rFont val="Cambria"/>
        <family val="1"/>
      </rPr>
      <t>The MF-NGO has a client protection policy that promotes the fair and respectful treatment of clients.</t>
    </r>
  </si>
  <si>
    <r>
      <t>16.</t>
    </r>
    <r>
      <rPr>
        <sz val="10"/>
        <color indexed="8"/>
        <rFont val="Cambria"/>
        <family val="1"/>
      </rPr>
      <t xml:space="preserve">   The MF-NGO complies with the Truth in Lending Act by clearly stating the amount and method of interest rate computation in the disclosure statement.  The Truth in Lending Act is prominently displayed and posted in the premises of the MF-NGO.  </t>
    </r>
  </si>
  <si>
    <r>
      <t>15.</t>
    </r>
    <r>
      <rPr>
        <sz val="10"/>
        <color indexed="8"/>
        <rFont val="Cambria"/>
        <family val="1"/>
      </rPr>
      <t>   The MF-NGO gives clients adequate time to review the terms and conditions of financial products, ask questions and receive additional information prior to signing of contracts. _x000B_</t>
    </r>
  </si>
  <si>
    <r>
      <rPr>
        <sz val="10"/>
        <color rgb="FF000000"/>
        <rFont val="Cambria"/>
        <family val="1"/>
      </rPr>
      <t>14</t>
    </r>
    <r>
      <rPr>
        <b/>
        <i/>
        <sz val="10"/>
        <color rgb="FF000000"/>
        <rFont val="Cambria"/>
        <family val="1"/>
      </rPr>
      <t>.</t>
    </r>
    <r>
      <rPr>
        <b/>
        <i/>
        <sz val="10"/>
        <color indexed="8"/>
        <rFont val="Cambria"/>
        <family val="1"/>
      </rPr>
      <t xml:space="preserve">   </t>
    </r>
    <r>
      <rPr>
        <sz val="10"/>
        <color indexed="8"/>
        <rFont val="Cambria"/>
        <family val="1"/>
      </rPr>
      <t xml:space="preserve">The MF-NGO discloses to clients the Policy and documented processes on the transparency in product terms, conditions and all relevant costs related to the financial products and services it offers. </t>
    </r>
  </si>
  <si>
    <r>
      <t>13.</t>
    </r>
    <r>
      <rPr>
        <sz val="10"/>
        <color indexed="8"/>
        <rFont val="Cambria"/>
        <family val="1"/>
      </rPr>
      <t>   The MF-NGO conducts repayment capacity analysis of each clientele prior to loan approval</t>
    </r>
  </si>
  <si>
    <r>
      <t xml:space="preserve">11.   </t>
    </r>
    <r>
      <rPr>
        <sz val="10"/>
        <rFont val="Cambria"/>
        <family val="1"/>
      </rPr>
      <t xml:space="preserve">To prevent over indebtedness among clients, MF-NGO adopts a loan policy that defines the maximum percentage of a borrower’s disposable income that can be applied to debt service, including debt from the MF-NGO and other lenders.  This amount is used to determine the maximum loan amount and terms.  </t>
    </r>
  </si>
  <si>
    <t>10.   The MF-NGO uses the result of the client satisfaction and exit surveys in designing/improving its products and services.</t>
  </si>
  <si>
    <t xml:space="preserve">9.   The MF-NGO conducts client satisfaction surveys and exit surveys. </t>
  </si>
  <si>
    <t>8.   The MF-NGO conducts market research before introducing or modifying products and services.</t>
  </si>
  <si>
    <t>7.     The board uses social performance data to provide strategic direction considering both social and financial goals.</t>
  </si>
  <si>
    <t>5.     The members of the board, management and staff, are given continuing education on the social goals of the MF-NGO.</t>
  </si>
  <si>
    <t>4.4. Environmental Sustainability</t>
  </si>
  <si>
    <t>4.3. Disaster Resilliency</t>
  </si>
  <si>
    <t>4.2. Gender Development</t>
  </si>
  <si>
    <t>4.1. Social Goals</t>
  </si>
  <si>
    <t>4.    The MF-NGO has identified specific indicators that measures its progress towards attaining the following:</t>
  </si>
  <si>
    <t>3.     The MF-NGO has a strategy that clearly defines the specific profile of the target clientele.</t>
  </si>
  <si>
    <t>2.     The MF-NGO circulates the vision/mission to both board, management and staff.</t>
  </si>
  <si>
    <t xml:space="preserve">1.     The MF-NGO has a vision/mission statement that clearly states the low-income people as target clientele. </t>
  </si>
  <si>
    <r>
      <t>DEFINE AND MONITOR SOCIAL GOALS</t>
    </r>
    <r>
      <rPr>
        <sz val="10"/>
        <rFont val="Cambria"/>
        <family val="1"/>
      </rPr>
      <t xml:space="preserve">  </t>
    </r>
  </si>
  <si>
    <r>
      <rPr>
        <b/>
        <sz val="10"/>
        <color rgb="FF000000"/>
        <rFont val="Cambria"/>
        <family val="1"/>
      </rPr>
      <t>(-)</t>
    </r>
    <r>
      <rPr>
        <sz val="10"/>
        <color rgb="FF000000"/>
        <rFont val="Cambria"/>
        <family val="1"/>
      </rPr>
      <t xml:space="preserve"> Not Applicable, don't fill up</t>
    </r>
  </si>
  <si>
    <r>
      <rPr>
        <b/>
        <sz val="10"/>
        <color rgb="FF000000"/>
        <rFont val="Cambria"/>
        <family val="1"/>
      </rPr>
      <t xml:space="preserve">(**) </t>
    </r>
    <r>
      <rPr>
        <sz val="10"/>
        <color rgb="FF000000"/>
        <rFont val="Cambria"/>
        <family val="1"/>
      </rPr>
      <t>In</t>
    </r>
    <r>
      <rPr>
        <b/>
        <sz val="10"/>
        <color rgb="FF000000"/>
        <rFont val="Cambria"/>
        <family val="1"/>
      </rPr>
      <t xml:space="preserve"> "</t>
    </r>
    <r>
      <rPr>
        <sz val="10"/>
        <color rgb="FF000000"/>
        <rFont val="Cambria"/>
        <family val="1"/>
      </rPr>
      <t xml:space="preserve">GOOD TO HAVE" column, if complied additional </t>
    </r>
    <r>
      <rPr>
        <b/>
        <sz val="10"/>
        <color rgb="FF000000"/>
        <rFont val="Cambria"/>
        <family val="1"/>
      </rPr>
      <t>1 POINT</t>
    </r>
  </si>
  <si>
    <r>
      <rPr>
        <b/>
        <sz val="10"/>
        <color rgb="FF000000"/>
        <rFont val="Cambria"/>
        <family val="1"/>
      </rPr>
      <t>(*)</t>
    </r>
    <r>
      <rPr>
        <sz val="10"/>
        <color rgb="FF000000"/>
        <rFont val="Cambria"/>
        <family val="1"/>
      </rPr>
      <t xml:space="preserve"> YES = 1 POINT
        NO = 0 POINT</t>
    </r>
  </si>
  <si>
    <t>LEGEND:</t>
  </si>
  <si>
    <t xml:space="preserve">TOTAL POINTS
</t>
  </si>
  <si>
    <t xml:space="preserve">TOTAL NUMBER PER CATEGORY
</t>
  </si>
  <si>
    <t>Sub Total</t>
  </si>
  <si>
    <t>-</t>
  </si>
  <si>
    <r>
      <t xml:space="preserve">14.4 </t>
    </r>
    <r>
      <rPr>
        <sz val="10"/>
        <color rgb="FF000000"/>
        <rFont val="Cambria"/>
        <family val="1"/>
      </rPr>
      <t>Does the MF-NGO consistently communicate and cooperate with the government and intergovernmental agencies?</t>
    </r>
  </si>
  <si>
    <r>
      <t xml:space="preserve">14.3 </t>
    </r>
    <r>
      <rPr>
        <sz val="10"/>
        <color rgb="FF000000"/>
        <rFont val="Cambria"/>
        <family val="1"/>
      </rPr>
      <t>Is the MF-NGO accountable to its donors, project partners and the local communities it serves?</t>
    </r>
  </si>
  <si>
    <r>
      <t xml:space="preserve">14.2 </t>
    </r>
    <r>
      <rPr>
        <sz val="10"/>
        <color rgb="FF000000"/>
        <rFont val="Cambria"/>
        <family val="1"/>
      </rPr>
      <t>Does the MF-NGO enter into a collaboration with a corporation or for profit entity only when it would be advantageous to the organization’s VMSFGG?</t>
    </r>
  </si>
  <si>
    <r>
      <t xml:space="preserve">14.1 </t>
    </r>
    <r>
      <rPr>
        <sz val="10"/>
        <color rgb="FF000000"/>
        <rFont val="Cambria"/>
        <family val="1"/>
      </rPr>
      <t>Does the MF-NGO endeavor to create a good reputation by establishing policies, programs and procedures consistent with its VMSFGG and applicable laws to encourage donors and volunteers to contribute their resources, network, time and industry for the realization of the MF-NGO’s VMSFGG and to ensure sustainability of the organization?</t>
    </r>
  </si>
  <si>
    <t>Principle 14: A mechanism for participation of various stakeholders should be developed to create a symbiotic environment with them in realizing the MF-NGO’s (VMSFGG). </t>
  </si>
  <si>
    <t>Website</t>
  </si>
  <si>
    <t>(iii) to freely communicate their concerns about illegal or unethical practices, without fear of retaliation and to have direct access to the board (whistle blowing policy)?</t>
  </si>
  <si>
    <r>
      <t xml:space="preserve">(ii) </t>
    </r>
    <r>
      <rPr>
        <sz val="10"/>
        <color rgb="FF000000"/>
        <rFont val="Cambria"/>
        <family val="1"/>
      </rPr>
      <t>to obtain redress for the violation of their rights?</t>
    </r>
  </si>
  <si>
    <r>
      <t xml:space="preserve">(i) </t>
    </r>
    <r>
      <rPr>
        <sz val="10"/>
        <color rgb="FF000000"/>
        <rFont val="Cambria"/>
        <family val="1"/>
      </rPr>
      <t xml:space="preserve">to communicate with the MF-NGO?                </t>
    </r>
    <r>
      <rPr>
        <b/>
        <sz val="10"/>
        <color rgb="FF000000"/>
        <rFont val="Cambria"/>
        <family val="1"/>
      </rPr>
      <t>                                                                                    </t>
    </r>
  </si>
  <si>
    <r>
      <t xml:space="preserve">13.3 </t>
    </r>
    <r>
      <rPr>
        <sz val="10"/>
        <color rgb="FF000000"/>
        <rFont val="Cambria"/>
        <family val="1"/>
      </rPr>
      <t xml:space="preserve">Does the Board adopt a transparent framework and process that allow stakeholders: </t>
    </r>
    <r>
      <rPr>
        <b/>
        <sz val="10"/>
        <color rgb="FF000000"/>
        <rFont val="Cambria"/>
        <family val="1"/>
      </rPr>
      <t>                                                                                                       </t>
    </r>
  </si>
  <si>
    <r>
      <t>13.2</t>
    </r>
    <r>
      <rPr>
        <sz val="10"/>
        <color rgb="FF000000"/>
        <rFont val="Cambria"/>
        <family val="1"/>
      </rPr>
      <t xml:space="preserve"> Does the Board establish clear policies and programs to provide a mechanism on the fair treatment and protection of stakeholders?</t>
    </r>
  </si>
  <si>
    <t>Memorandum of Agreement (MOA)/Loans Agreement with Creditors/Donors/Community</t>
  </si>
  <si>
    <r>
      <t>13.1(b)</t>
    </r>
    <r>
      <rPr>
        <sz val="10"/>
        <color rgb="FF000000"/>
        <rFont val="Cambria"/>
        <family val="1"/>
      </rPr>
      <t xml:space="preserve"> Does the Board promote cooperation between the organization’s stakeholders and the MF-NGO in carrying out its VMSFGG, and in promoting social welfare and sustainability? </t>
    </r>
  </si>
  <si>
    <r>
      <t>13.1(a)</t>
    </r>
    <r>
      <rPr>
        <sz val="10"/>
        <color rgb="FF000000"/>
        <rFont val="Cambria"/>
        <family val="1"/>
      </rPr>
      <t xml:space="preserve"> Does the Board identify the MF-NGO’s various stakeholders?</t>
    </r>
  </si>
  <si>
    <t xml:space="preserve">Principle 13: The rights of stakeholders established by law, by contractual relations and through voluntary commitments must be respected. Where stakeholders’ rights and/or interests are at stake, stakeholders should have the opportunity to obtain prompt effective redress for the violation of their rights.
</t>
  </si>
  <si>
    <t xml:space="preserve">RESPECTING RIGHTS OF STAKEHOLDERS AND EFFECTIVE REDRESS FOR VIOLATION OF STAKEHOLDERS’ RIGHTS  </t>
  </si>
  <si>
    <r>
      <t xml:space="preserve">12.4(b) </t>
    </r>
    <r>
      <rPr>
        <sz val="10"/>
        <color rgb="FF000000"/>
        <rFont val="Cambria"/>
        <family val="1"/>
      </rPr>
      <t>Is the alternative dispute mechanism included in the MF-NGO’s Manual on Good Governance?</t>
    </r>
  </si>
  <si>
    <r>
      <t xml:space="preserve">12.4(a) </t>
    </r>
    <r>
      <rPr>
        <sz val="10"/>
        <color rgb="FF000000"/>
        <rFont val="Cambria"/>
        <family val="1"/>
      </rPr>
      <t>Does the Board make available, at the option of a member, an alternative dispute mechanism to resolve intra-corporate disputes in an amicable and effective manner?</t>
    </r>
  </si>
  <si>
    <t>Company Website</t>
  </si>
  <si>
    <r>
      <t>12.3</t>
    </r>
    <r>
      <rPr>
        <sz val="10"/>
        <color rgb="FF000000"/>
        <rFont val="Cambria"/>
        <family val="1"/>
      </rPr>
      <t>  Does the Board make available the Minutes of annual and special membership meetings within ten (10) business days from the date of the meeting by posting it on its website? </t>
    </r>
  </si>
  <si>
    <r>
      <t>12.2</t>
    </r>
    <r>
      <rPr>
        <sz val="10"/>
        <color rgb="FF000000"/>
        <rFont val="Cambria"/>
        <family val="1"/>
      </rPr>
      <t xml:space="preserve"> Does the  Board send out and post on its website the notice of annual and special membership meetings with sufficient  and relevant information at least twenty-one (21) calendar days before the meeting?</t>
    </r>
  </si>
  <si>
    <r>
      <t>(ii)</t>
    </r>
    <r>
      <rPr>
        <sz val="10"/>
        <color rgb="FF000000"/>
        <rFont val="Cambria"/>
        <family val="1"/>
      </rPr>
      <t xml:space="preserve"> Its website? </t>
    </r>
  </si>
  <si>
    <t>(i) in the Manual of Good Governance?                 </t>
  </si>
  <si>
    <r>
      <t xml:space="preserve">12.1 </t>
    </r>
    <r>
      <rPr>
        <sz val="10"/>
        <color rgb="FF000000"/>
        <rFont val="Cambria"/>
        <family val="1"/>
      </rPr>
      <t>Does the Board ensure that the basic rights of a member are disclosed:                                                                                                                                                                                                 </t>
    </r>
  </si>
  <si>
    <t>Principle 12: An MF-NGO should treat all members fairly and equitably. It should recognize and facilitate the exercise of their rights.</t>
  </si>
  <si>
    <t xml:space="preserve">that provides independent and objective identification, assessment and monitoring of key risk exposures?     </t>
  </si>
  <si>
    <t>Mandatory for LARGE MF-NGO</t>
  </si>
  <si>
    <r>
      <t xml:space="preserve">(ii) </t>
    </r>
    <r>
      <rPr>
        <sz val="10"/>
        <color rgb="FF000000"/>
        <rFont val="Cambria"/>
        <family val="1"/>
      </rPr>
      <t>a risk management function         </t>
    </r>
  </si>
  <si>
    <r>
      <t>(i)</t>
    </r>
    <r>
      <rPr>
        <sz val="10"/>
        <color rgb="FF000000"/>
        <rFont val="Cambria"/>
        <family val="1"/>
      </rPr>
      <t>  internal audit function       </t>
    </r>
  </si>
  <si>
    <r>
      <t>11.2</t>
    </r>
    <r>
      <rPr>
        <sz val="10"/>
        <color rgb="FF000000"/>
        <rFont val="Cambria"/>
        <family val="1"/>
      </rPr>
      <t xml:space="preserve"> Does the MF-NGO have in place an:</t>
    </r>
    <r>
      <rPr>
        <b/>
        <sz val="10"/>
        <color rgb="FF000000"/>
        <rFont val="Cambria"/>
        <family val="1"/>
      </rPr>
      <t xml:space="preserve">                                                                                                                 </t>
    </r>
    <r>
      <rPr>
        <sz val="10"/>
        <color rgb="FF000000"/>
        <rFont val="Cambria"/>
        <family val="1"/>
      </rPr>
      <t>                                                                     </t>
    </r>
  </si>
  <si>
    <t>specifically designed to address its peculiar setup or structure taking into account its size, risk profile and complexity of operations?</t>
  </si>
  <si>
    <t>Risk Management Policy/ Manual on Good Governance</t>
  </si>
  <si>
    <r>
      <t>(ii)</t>
    </r>
    <r>
      <rPr>
        <sz val="10"/>
        <color rgb="FF000000"/>
        <rFont val="Cambria"/>
        <family val="1"/>
      </rPr>
      <t xml:space="preserve"> risk management system                                                              </t>
    </r>
  </si>
  <si>
    <r>
      <t>(i)</t>
    </r>
    <r>
      <rPr>
        <sz val="10"/>
        <color rgb="FF000000"/>
        <rFont val="Cambria"/>
        <family val="1"/>
      </rPr>
      <t xml:space="preserve"> internal control system            </t>
    </r>
  </si>
  <si>
    <r>
      <t>11.1</t>
    </r>
    <r>
      <rPr>
        <sz val="10"/>
        <color rgb="FF000000"/>
        <rFont val="Cambria"/>
        <family val="1"/>
      </rPr>
      <t xml:space="preserve"> Does the MF-NGO have a separate, adequate and effective:</t>
    </r>
    <r>
      <rPr>
        <b/>
        <sz val="10"/>
        <color rgb="FF000000"/>
        <rFont val="Cambria"/>
        <family val="1"/>
      </rPr>
      <t xml:space="preserve">                                                                                                                  </t>
    </r>
    <r>
      <rPr>
        <sz val="10"/>
        <color rgb="FF000000"/>
        <rFont val="Cambria"/>
        <family val="1"/>
      </rPr>
      <t>                                                                     </t>
    </r>
  </si>
  <si>
    <t>Principle 11: To ensure the integrity, transparency and proper governance in the conduct of its operation, an MF-NGO should have separate, adequate and effective internal control and risk management systems.</t>
  </si>
  <si>
    <t>Manual on Good Governance
Company Website</t>
  </si>
  <si>
    <t>10.2 Does the MF-NGO have a process that provides regular updates, advisories and all other relevant information to its members and all stakeholders?</t>
  </si>
  <si>
    <t xml:space="preserve">10.1 For larger and smaller MF-NGOs, does the MF-NGO have a working and accessible website to ensure a comprehensive, cost-efficient, transparent and timely manner of disseminating relevant information to the public?  </t>
  </si>
  <si>
    <t>Principle 10: An MF-NGO should maintain a comprehensive and cost-efficient communication channel for disseminating relevant information. </t>
  </si>
  <si>
    <t>PROMOTING A COMPREHENSIVE AND COST-EFFICIENT ACCESS TO RELEVANT INFORMATION</t>
  </si>
  <si>
    <t>** For future compliance</t>
  </si>
  <si>
    <t>** 9.1 Do the trustees have a clear and focused policy on the disclosure of non-financial information, with emphasis on the management of economic, environmental, social and governance (EESG) issues of its operations, which underpin sustainability?</t>
  </si>
  <si>
    <t>Principle 9: An MF-NGO should ensure that material and reportable non-financial and sustainability issues are disclosed.</t>
  </si>
  <si>
    <r>
      <t xml:space="preserve">(ii) </t>
    </r>
    <r>
      <rPr>
        <sz val="10"/>
        <color rgb="FF000000"/>
        <rFont val="Cambria"/>
        <family val="1"/>
      </rPr>
      <t>posted on the MF-NGO’s website?</t>
    </r>
  </si>
  <si>
    <t>Manual on Good Governance </t>
  </si>
  <si>
    <r>
      <t>(i)</t>
    </r>
    <r>
      <rPr>
        <sz val="10"/>
        <color rgb="FF000000"/>
        <rFont val="Cambria"/>
        <family val="1"/>
      </rPr>
      <t xml:space="preserve"> contained in its Manual on Good Governance and submitted to the regulators?</t>
    </r>
  </si>
  <si>
    <r>
      <t>8.7</t>
    </r>
    <r>
      <rPr>
        <sz val="10"/>
        <color rgb="FF000000"/>
        <rFont val="Cambria"/>
        <family val="1"/>
      </rPr>
      <t xml:space="preserve"> Are the MF-NGO’s governance policies, programs and procedures: </t>
    </r>
    <r>
      <rPr>
        <b/>
        <sz val="10"/>
        <color rgb="FF000000"/>
        <rFont val="Cambria"/>
        <family val="1"/>
      </rPr>
      <t>                                                                                                                                                                                                          </t>
    </r>
  </si>
  <si>
    <r>
      <t>(ii)</t>
    </r>
    <r>
      <rPr>
        <sz val="10"/>
        <color rgb="FF000000"/>
        <rFont val="Cambria"/>
        <family val="1"/>
      </rPr>
      <t xml:space="preserve"> in its website? </t>
    </r>
  </si>
  <si>
    <r>
      <t>(i)</t>
    </r>
    <r>
      <rPr>
        <sz val="10"/>
        <color rgb="FF000000"/>
        <rFont val="Cambria"/>
        <family val="1"/>
      </rPr>
      <t xml:space="preserve"> to the regulators?                                                                           </t>
    </r>
  </si>
  <si>
    <t>Microenterprise Development Plan </t>
  </si>
  <si>
    <t>Mandatory for All </t>
  </si>
  <si>
    <r>
      <t>8.6(a)</t>
    </r>
    <r>
      <rPr>
        <sz val="10"/>
        <color rgb="FF000000"/>
        <rFont val="Cambria"/>
        <family val="1"/>
      </rPr>
      <t xml:space="preserve"> Does the MF-NGO clearly define and disclose its Microenterprise Development Programs and Services:                                                            </t>
    </r>
  </si>
  <si>
    <r>
      <t>(ii)</t>
    </r>
    <r>
      <rPr>
        <sz val="10"/>
        <color rgb="FF000000"/>
        <rFont val="Cambria"/>
        <family val="1"/>
      </rPr>
      <t xml:space="preserve"> the remuneration of management, taking into consideration the existing regulatory requirement on the level of administrative expenses? </t>
    </r>
  </si>
  <si>
    <r>
      <t>(i)</t>
    </r>
    <r>
      <rPr>
        <sz val="10"/>
        <color rgb="FF000000"/>
        <rFont val="Cambria"/>
        <family val="1"/>
      </rPr>
      <t xml:space="preserve"> the </t>
    </r>
    <r>
      <rPr>
        <i/>
        <sz val="10"/>
        <color rgb="FF000000"/>
        <rFont val="Cambria"/>
        <family val="1"/>
      </rPr>
      <t>per diem</t>
    </r>
    <r>
      <rPr>
        <sz val="10"/>
        <color rgb="FF000000"/>
        <rFont val="Cambria"/>
        <family val="1"/>
      </rPr>
      <t xml:space="preserve"> of its trustees                                                                                                                              </t>
    </r>
  </si>
  <si>
    <r>
      <t xml:space="preserve">8.5 </t>
    </r>
    <r>
      <rPr>
        <sz val="10"/>
        <color rgb="FF000000"/>
        <rFont val="Cambria"/>
        <family val="1"/>
      </rPr>
      <t xml:space="preserve">Does the MF-NGO provide in its Manual on Good Governance clear disclosure of policies and procedures in setting:        </t>
    </r>
    <r>
      <rPr>
        <b/>
        <sz val="10"/>
        <color rgb="FF000000"/>
        <rFont val="Cambria"/>
        <family val="1"/>
      </rPr>
      <t>                                                                            </t>
    </r>
  </si>
  <si>
    <r>
      <t>(iii)</t>
    </r>
    <r>
      <rPr>
        <sz val="10"/>
        <color rgb="FF000000"/>
        <rFont val="Cambria"/>
        <family val="1"/>
      </rPr>
      <t xml:space="preserve"> its clients              </t>
    </r>
  </si>
  <si>
    <r>
      <t>(ii)</t>
    </r>
    <r>
      <rPr>
        <sz val="10"/>
        <color rgb="FF000000"/>
        <rFont val="Cambria"/>
        <family val="1"/>
      </rPr>
      <t xml:space="preserve"> its donors                                                                                                                                   </t>
    </r>
  </si>
  <si>
    <r>
      <t>(i)</t>
    </r>
    <r>
      <rPr>
        <sz val="10"/>
        <color rgb="FF000000"/>
        <rFont val="Cambria"/>
        <family val="1"/>
      </rPr>
      <t xml:space="preserve"> its partners </t>
    </r>
  </si>
  <si>
    <r>
      <t xml:space="preserve">8.4(b) </t>
    </r>
    <r>
      <rPr>
        <sz val="10"/>
        <color rgb="FF000000"/>
        <rFont val="Cambria"/>
        <family val="1"/>
      </rPr>
      <t xml:space="preserve">Does the MF-NGO disclose in its Manual on Good Governance its policies and procedures governing any actual or potential conflict of interest that involves:         </t>
    </r>
    <r>
      <rPr>
        <b/>
        <sz val="10"/>
        <color rgb="FF000000"/>
        <rFont val="Cambria"/>
        <family val="1"/>
      </rPr>
      <t>                                                                        </t>
    </r>
    <r>
      <rPr>
        <sz val="10"/>
        <color rgb="FF000000"/>
        <rFont val="Cambria"/>
        <family val="1"/>
      </rPr>
      <t>                                                                                                    </t>
    </r>
  </si>
  <si>
    <r>
      <t>(iii)</t>
    </r>
    <r>
      <rPr>
        <sz val="10"/>
        <color rgb="FF000000"/>
        <rFont val="Cambria"/>
        <family val="1"/>
      </rPr>
      <t xml:space="preserve"> its employees         </t>
    </r>
  </si>
  <si>
    <r>
      <t>(ii)</t>
    </r>
    <r>
      <rPr>
        <sz val="10"/>
        <color rgb="FF000000"/>
        <rFont val="Cambria"/>
        <family val="1"/>
      </rPr>
      <t xml:space="preserve"> its management                                                                                                                                           </t>
    </r>
  </si>
  <si>
    <r>
      <t>(i)</t>
    </r>
    <r>
      <rPr>
        <sz val="10"/>
        <color rgb="FF000000"/>
        <rFont val="Cambria"/>
        <family val="1"/>
      </rPr>
      <t xml:space="preserve"> its trustees  </t>
    </r>
  </si>
  <si>
    <r>
      <t xml:space="preserve">8.4(a) </t>
    </r>
    <r>
      <rPr>
        <sz val="10"/>
        <color rgb="FF000000"/>
        <rFont val="Cambria"/>
        <family val="1"/>
      </rPr>
      <t>Does the MF-NGO disclose in its Manual on Good Governance its policies and procedures governing any actual or potential conflict of interest that involves:                                                                                                                                                                                                                                                                                                                                                                                                                                                               </t>
    </r>
  </si>
  <si>
    <t>Disclosure Policy / Non-financial information/ Notice of Members’ Meeting (with background on Nominees to the Board)</t>
  </si>
  <si>
    <r>
      <t>8.3</t>
    </r>
    <r>
      <rPr>
        <sz val="10"/>
        <color rgb="FF000000"/>
        <rFont val="Cambria"/>
        <family val="1"/>
      </rPr>
      <t xml:space="preserve"> Does the MF-NGO fully disclose all relevant and material information on individual members of the Board of Trustees and key officers including disclosure of any family member working as a staff/volunteer in the MF-NGO?</t>
    </r>
  </si>
  <si>
    <t>Auditor’s Report of  AFS</t>
  </si>
  <si>
    <r>
      <t xml:space="preserve">8.2(b) </t>
    </r>
    <r>
      <rPr>
        <sz val="10"/>
        <color rgb="FF000000"/>
        <rFont val="Cambria"/>
        <family val="1"/>
      </rPr>
      <t>Does the Board practice fair presentation and preparation of its financial statements that are free from material misstatements?</t>
    </r>
  </si>
  <si>
    <t>Sworn Statement and AFS</t>
  </si>
  <si>
    <r>
      <t xml:space="preserve">(iii) </t>
    </r>
    <r>
      <rPr>
        <sz val="10"/>
        <color rgb="FF000000"/>
        <rFont val="Cambria"/>
        <family val="1"/>
      </rPr>
      <t> on the disbursement and/or investment of  donations, grants, contributions and loans made by the management on behalf of the MF-NGO? </t>
    </r>
  </si>
  <si>
    <r>
      <t>(ii)</t>
    </r>
    <r>
      <rPr>
        <sz val="10"/>
        <color rgb="FF000000"/>
        <rFont val="Cambria"/>
        <family val="1"/>
      </rPr>
      <t xml:space="preserve"> on loans made by the management on behalf of the MF-NGO?                                                                                                                              </t>
    </r>
  </si>
  <si>
    <r>
      <t>(i)</t>
    </r>
    <r>
      <rPr>
        <sz val="10"/>
        <color rgb="FF000000"/>
        <rFont val="Cambria"/>
        <family val="1"/>
      </rPr>
      <t xml:space="preserve"> on receipts of donations, grants, or contributions?</t>
    </r>
  </si>
  <si>
    <r>
      <t xml:space="preserve">8.2(a) </t>
    </r>
    <r>
      <rPr>
        <sz val="10"/>
        <color rgb="FF000000"/>
        <rFont val="Cambria"/>
        <family val="1"/>
      </rPr>
      <t>Does the MF-NGO accurately, efficiently and timely account and disclose all its transactions especially:                                </t>
    </r>
  </si>
  <si>
    <t>Disclosure Policy / Minutes of the Annual Membership Meeting / Agenda of the Annual Membership Meeting</t>
  </si>
  <si>
    <r>
      <t xml:space="preserve">8.1 </t>
    </r>
    <r>
      <rPr>
        <sz val="10"/>
        <color rgb="FF000000"/>
        <rFont val="Cambria"/>
        <family val="1"/>
      </rPr>
      <t>Does the MF-NGO’s Board establish disclosure policies and procedures to ensure a comprehensive, accurate, reliable and timely disclosure to its members and other stakeholders of the organization’s financial condition, results and operations?</t>
    </r>
  </si>
  <si>
    <t>Principle 8: An MF-NGO should establish disclosure policies and procedures that are practical and in accordance with best practices and regulatory expectations.</t>
  </si>
  <si>
    <t>Minutes of the Meetings/Resolutions/Certification from Compliance Officer</t>
  </si>
  <si>
    <r>
      <t xml:space="preserve">(ii) </t>
    </r>
    <r>
      <rPr>
        <sz val="10"/>
        <color rgb="FF000000"/>
        <rFont val="Cambria"/>
        <family val="1"/>
      </rPr>
      <t>with internal policies?</t>
    </r>
  </si>
  <si>
    <r>
      <t>(i)</t>
    </r>
    <r>
      <rPr>
        <sz val="10"/>
        <color rgb="FF000000"/>
        <rFont val="Cambria"/>
        <family val="1"/>
      </rPr>
      <t xml:space="preserve"> with the Code of Conduct and Ethics?                </t>
    </r>
  </si>
  <si>
    <r>
      <t xml:space="preserve">7.2 (a) </t>
    </r>
    <r>
      <rPr>
        <sz val="10"/>
        <color rgb="FF000000"/>
        <rFont val="Cambria"/>
        <family val="1"/>
      </rPr>
      <t>Does the Board ensure the proper and efficient implementation and monitoring of compliance:</t>
    </r>
    <r>
      <rPr>
        <b/>
        <sz val="10"/>
        <color rgb="FF000000"/>
        <rFont val="Cambria"/>
        <family val="1"/>
      </rPr>
      <t xml:space="preserve">                          </t>
    </r>
  </si>
  <si>
    <r>
      <t>7.1(c)</t>
    </r>
    <r>
      <rPr>
        <sz val="10"/>
        <color rgb="FF000000"/>
        <rFont val="Cambria"/>
        <family val="1"/>
      </rPr>
      <t xml:space="preserve"> Is the Code disclosed and made available to the public through the website?</t>
    </r>
  </si>
  <si>
    <r>
      <t>(ii)</t>
    </r>
    <r>
      <rPr>
        <sz val="10"/>
        <color rgb="FF000000"/>
        <rFont val="Cambria"/>
        <family val="1"/>
      </rPr>
      <t xml:space="preserve"> to management and all employees? </t>
    </r>
  </si>
  <si>
    <r>
      <t xml:space="preserve">(i) </t>
    </r>
    <r>
      <rPr>
        <sz val="10"/>
        <color rgb="FF000000"/>
        <rFont val="Cambria"/>
        <family val="1"/>
      </rPr>
      <t> to the Board?    </t>
    </r>
  </si>
  <si>
    <t xml:space="preserve">7.1(b) Is the Code properly disseminated:         </t>
  </si>
  <si>
    <t xml:space="preserve">7.1(a) Does the Board adopt a Code of Conduct and Ethics, which provides standards for professional and ethical behavior, as well as articulate acceptable and unacceptable conduct and practices in internal and external dealings?            </t>
  </si>
  <si>
    <r>
      <t>6.2(b)</t>
    </r>
    <r>
      <rPr>
        <sz val="10"/>
        <color rgb="FF000000"/>
        <rFont val="Cambria"/>
        <family val="1"/>
      </rPr>
      <t xml:space="preserve"> Does the Board have in place a system that allows for a feedback mechanism from the members?</t>
    </r>
  </si>
  <si>
    <r>
      <t xml:space="preserve">(iii) </t>
    </r>
    <r>
      <rPr>
        <sz val="10"/>
        <color rgb="FF000000"/>
        <rFont val="Cambria"/>
        <family val="1"/>
      </rPr>
      <t> of the committees?          </t>
    </r>
  </si>
  <si>
    <r>
      <t>(ii)</t>
    </r>
    <r>
      <rPr>
        <sz val="10"/>
        <color rgb="FF000000"/>
        <rFont val="Cambria"/>
        <family val="1"/>
      </rPr>
      <t xml:space="preserve"> of the individual trustees?                                                                       </t>
    </r>
  </si>
  <si>
    <r>
      <t>(i)</t>
    </r>
    <r>
      <rPr>
        <sz val="10"/>
        <color rgb="FF000000"/>
        <rFont val="Cambria"/>
        <family val="1"/>
      </rPr>
      <t xml:space="preserve"> of the Board?    </t>
    </r>
  </si>
  <si>
    <t xml:space="preserve">6.2(a) Does the Board have in place a system that provides, at the minimum, criteria and process to determine the performance:               </t>
  </si>
  <si>
    <r>
      <t xml:space="preserve">(iii) </t>
    </r>
    <r>
      <rPr>
        <sz val="10"/>
        <color rgb="FF000000"/>
        <rFont val="Cambria"/>
        <family val="1"/>
      </rPr>
      <t>of the committees?    </t>
    </r>
  </si>
  <si>
    <r>
      <t xml:space="preserve">(ii) </t>
    </r>
    <r>
      <rPr>
        <sz val="10"/>
        <color rgb="FF000000"/>
        <rFont val="Cambria"/>
        <family val="1"/>
      </rPr>
      <t xml:space="preserve">of the individual trustees?                   </t>
    </r>
    <r>
      <rPr>
        <b/>
        <sz val="10"/>
        <color rgb="FF000000"/>
        <rFont val="Cambria"/>
        <family val="1"/>
      </rPr>
      <t>                                                   </t>
    </r>
  </si>
  <si>
    <r>
      <t xml:space="preserve">(i) </t>
    </r>
    <r>
      <rPr>
        <sz val="10"/>
        <color rgb="FF000000"/>
        <rFont val="Cambria"/>
        <family val="1"/>
      </rPr>
      <t>itself (Board) as a whole?          </t>
    </r>
  </si>
  <si>
    <t xml:space="preserve">6.1 Does the Board conduct an annual assessment of:        </t>
  </si>
  <si>
    <t xml:space="preserve">Principle 6: The best measure of the Board’s effectiveness is through an assessment process. The Board should regularly carry out evaluations to appraise its performance as a body, and assess whether it possesses the right mix of backgrounds and competencies. 
</t>
  </si>
  <si>
    <r>
      <t>5.3</t>
    </r>
    <r>
      <rPr>
        <sz val="10"/>
        <color rgb="FF000000"/>
        <rFont val="Cambria"/>
        <family val="1"/>
      </rPr>
      <t xml:space="preserve"> Does a trustee with a material interest in any transaction affecting the Microfinance NGO abstain from taking part in the deliberation/s for the same?</t>
    </r>
  </si>
  <si>
    <r>
      <t>5.2(b)</t>
    </r>
    <r>
      <rPr>
        <sz val="10"/>
        <color rgb="FF000000"/>
        <rFont val="Cambria"/>
        <family val="1"/>
      </rPr>
      <t xml:space="preserve"> Do the Chairperson of the Board and Executive Director/General Manager/President each have clearly defined responsibilities?</t>
    </r>
  </si>
  <si>
    <r>
      <t>5.2(a)</t>
    </r>
    <r>
      <rPr>
        <sz val="10"/>
        <color rgb="FF000000"/>
        <rFont val="Cambria"/>
        <family val="1"/>
      </rPr>
      <t xml:space="preserve"> Are the  positions of Chairperson of the Board and Executive Director/General Manager/President held by separate individuals?  </t>
    </r>
  </si>
  <si>
    <r>
      <t>5.1(b)</t>
    </r>
    <r>
      <rPr>
        <sz val="10"/>
        <color rgb="FF000000"/>
        <rFont val="Cambria"/>
        <family val="1"/>
      </rPr>
      <t xml:space="preserve"> Does the MF-NGO provide for a minimum cooling-off period of one (1) year before a trustee can be reelected after serving a total of nine (9) cumulative years from date of first appointment?</t>
    </r>
  </si>
  <si>
    <t>Minutes of the annual members’ meeting/ GIS</t>
  </si>
  <si>
    <r>
      <t xml:space="preserve">5.1(a) </t>
    </r>
    <r>
      <rPr>
        <sz val="10"/>
        <color rgb="FF000000"/>
        <rFont val="Cambria"/>
        <family val="1"/>
      </rPr>
      <t>Do the Board’s trustees serve for a total of nine (9) cumulative years from the date of first appointment?  </t>
    </r>
  </si>
  <si>
    <t xml:space="preserve">Principle 5: The Board should endeavor to exercise an objective and independent judgment on all affairs of the MF-NGO.  </t>
  </si>
  <si>
    <r>
      <t xml:space="preserve">4.2 </t>
    </r>
    <r>
      <rPr>
        <sz val="10"/>
        <color rgb="FF000000"/>
        <rFont val="Cambria"/>
        <family val="1"/>
      </rPr>
      <t>Do trustees notify the Board where he/she is an incumbent trustee before accepting a trusteeship/directorship in another organization/company, particularly if there is a potential conflict of interest?</t>
    </r>
  </si>
  <si>
    <r>
      <t xml:space="preserve">4.1(b) </t>
    </r>
    <r>
      <rPr>
        <sz val="10"/>
        <color rgb="FF000000"/>
        <rFont val="Cambria"/>
        <family val="1"/>
      </rPr>
      <t>Are the meeting materials sent to the trustees at least five (5) working days before the meeting?</t>
    </r>
  </si>
  <si>
    <r>
      <t>(ii)</t>
    </r>
    <r>
      <rPr>
        <sz val="10"/>
        <color rgb="FF000000"/>
        <rFont val="Cambria"/>
        <family val="1"/>
      </rPr>
      <t xml:space="preserve"> in all annual/special membership meetings in person or through tele-/video-conferencing conducted in accordance with the rules and regulations of SEC, except when justifiable causes, such as, illness, death in the immediate family and serious accidents, prevent them from doing so? </t>
    </r>
  </si>
  <si>
    <r>
      <t xml:space="preserve">(i) </t>
    </r>
    <r>
      <rPr>
        <sz val="10"/>
        <color rgb="FF000000"/>
        <rFont val="Cambria"/>
        <family val="1"/>
      </rPr>
      <t>  in at least 50% of Board and committee meetings?      </t>
    </r>
  </si>
  <si>
    <t xml:space="preserve">4.1(a) Do the trustees attend and actively participate:             </t>
  </si>
  <si>
    <t xml:space="preserve">Principle 4: To show full commitment to the MF-NGO, the trustees should devote the time and attention necessary to properly and effectively perform their duties and responsibilities, including sufficient time to be familiar with the MF-NGO’s VMSFGG.
</t>
  </si>
  <si>
    <t xml:space="preserve">Mandatory for All
</t>
  </si>
  <si>
    <r>
      <t xml:space="preserve">3.5(c) </t>
    </r>
    <r>
      <rPr>
        <sz val="10"/>
        <color rgb="FF000000"/>
        <rFont val="Cambria"/>
        <family val="1"/>
      </rPr>
      <t>Are the charters fully disclosed on the website?</t>
    </r>
  </si>
  <si>
    <r>
      <t xml:space="preserve">3.5(b) </t>
    </r>
    <r>
      <rPr>
        <sz val="10"/>
        <color rgb="FF000000"/>
        <rFont val="Cambria"/>
        <family val="1"/>
      </rPr>
      <t>Do the charters provide the standards for evaluating the performance of the committees?</t>
    </r>
  </si>
  <si>
    <r>
      <t xml:space="preserve">3.5(a) </t>
    </r>
    <r>
      <rPr>
        <sz val="10"/>
        <color rgb="FF000000"/>
        <rFont val="Cambria"/>
        <family val="1"/>
      </rPr>
      <t>Are all established committees required to have committee charters stating in plain terms its purposes, memberships, structures, operations, reporting processes, resources and other relevant information?</t>
    </r>
  </si>
  <si>
    <r>
      <t xml:space="preserve">3.4(d) </t>
    </r>
    <r>
      <rPr>
        <sz val="10"/>
        <color rgb="FF000000"/>
        <rFont val="Cambria"/>
        <family val="1"/>
      </rPr>
      <t>Does the MF-NGO’s Risk Officer provide technical support to the Risk and Finance Committee? </t>
    </r>
  </si>
  <si>
    <r>
      <t xml:space="preserve">(ii)  </t>
    </r>
    <r>
      <rPr>
        <sz val="10"/>
        <color rgb="FF000000"/>
        <rFont val="Cambria"/>
        <family val="1"/>
      </rPr>
      <t>has relevant knowledge and experience in risk management? </t>
    </r>
  </si>
  <si>
    <r>
      <t xml:space="preserve">(i) </t>
    </r>
    <r>
      <rPr>
        <sz val="10"/>
        <color rgb="FF000000"/>
        <rFont val="Cambria"/>
        <family val="1"/>
      </rPr>
      <t xml:space="preserve">has relevant knowledge and experience in finance?       </t>
    </r>
  </si>
  <si>
    <r>
      <t>3.4(c)</t>
    </r>
    <r>
      <rPr>
        <sz val="10"/>
        <color rgb="FF000000"/>
        <rFont val="Cambria"/>
        <family val="1"/>
      </rPr>
      <t xml:space="preserve"> Does the Finance and Risk Committee have at least one (1) member who:</t>
    </r>
    <r>
      <rPr>
        <b/>
        <sz val="10"/>
        <color rgb="FF000000"/>
        <rFont val="Cambria"/>
        <family val="1"/>
      </rPr>
      <t xml:space="preserve">   </t>
    </r>
  </si>
  <si>
    <t>Committee Charter  </t>
  </si>
  <si>
    <t>3.4(b) Is the Finance and Risk Committee composed of at least three (3) members of the Board?
The Chair of the Governance Committee must be a non-executive trustee.</t>
  </si>
  <si>
    <t xml:space="preserve">Board Charter 
Manual on Good Governance
</t>
  </si>
  <si>
    <t>3.4(a) Does the MF-NGO’s Board have a Finance and Risk Committee that is tasked with the continuing review of the financial affairs and determination and management of potential risks of the MF-NGO?</t>
  </si>
  <si>
    <t>3.3(c) Does the MF-NGO’s compliance officer provide technical support to the Governance Committee?</t>
  </si>
  <si>
    <t>3.3(b) Is the Governance Committee composed of at least three (3) members of the Board?
The Chair of the Governance Committee must be a non-executive trustee.</t>
  </si>
  <si>
    <t>Board Charter
Manual on Good Governance</t>
  </si>
  <si>
    <t>3.3(a) Does the MF-NGO’s Board have a Governance Committee to assist the Board in the performance of its good governance responsibilities, including the functions of a Nomination and Remuneration Committee?</t>
  </si>
  <si>
    <r>
      <t>(ii)</t>
    </r>
    <r>
      <rPr>
        <sz val="10"/>
        <color rgb="FF000000"/>
        <rFont val="Cambria"/>
        <family val="1"/>
      </rPr>
      <t xml:space="preserve"> has relevant background, knowledge, skills and/or experience in the areas of accounting, auditing and finance? </t>
    </r>
  </si>
  <si>
    <r>
      <t xml:space="preserve">(i) </t>
    </r>
    <r>
      <rPr>
        <sz val="10"/>
        <color rgb="FF000000"/>
        <rFont val="Cambria"/>
        <family val="1"/>
      </rPr>
      <t>has a relevant background in social welfare?  </t>
    </r>
  </si>
  <si>
    <r>
      <t xml:space="preserve">3.2(c) </t>
    </r>
    <r>
      <rPr>
        <sz val="10"/>
        <color rgb="FF000000"/>
        <rFont val="Cambria"/>
        <family val="1"/>
      </rPr>
      <t>Does the Audit Committee have at least one (1) member who</t>
    </r>
    <r>
      <rPr>
        <b/>
        <sz val="10"/>
        <color rgb="FF000000"/>
        <rFont val="Cambria"/>
        <family val="1"/>
      </rPr>
      <t xml:space="preserve">:            </t>
    </r>
  </si>
  <si>
    <t>Committee Charter  
Company website</t>
  </si>
  <si>
    <r>
      <t xml:space="preserve">3.2(b) </t>
    </r>
    <r>
      <rPr>
        <sz val="10"/>
        <color rgb="FF000000"/>
        <rFont val="Cambria"/>
        <family val="1"/>
      </rPr>
      <t>Is the Audit Committee composed of at least three (3) appropriately qualified non-executive trustees?</t>
    </r>
  </si>
  <si>
    <t>Committee Charter
Manual on Good Governance
Company website</t>
  </si>
  <si>
    <r>
      <t xml:space="preserve">3.2(a) </t>
    </r>
    <r>
      <rPr>
        <sz val="10"/>
        <color rgb="FF000000"/>
        <rFont val="Cambria"/>
        <family val="1"/>
      </rPr>
      <t>Does the MF-NGO’s Board have an Audit Committee to enhance its oversight capability over the organization’s financial reporting, internal control system, internal and external audit processes, and compliance with applicable laws and regulations?</t>
    </r>
  </si>
  <si>
    <t xml:space="preserve">Board Charter
Manual on Good Governance
Company website and it should provide an updated list of Members
</t>
  </si>
  <si>
    <r>
      <t xml:space="preserve">3.1 </t>
    </r>
    <r>
      <rPr>
        <sz val="10"/>
        <color rgb="FF000000"/>
        <rFont val="Cambria"/>
        <family val="1"/>
      </rPr>
      <t>Does the Board establish board committees that focus on specific board functions to aid in the optimal performance of its roles and responsibilities?  For a MF-NGO with relatively small and lean operations, does the Board identify specific members of the Board who shall be responsible for specific board functions?</t>
    </r>
  </si>
  <si>
    <r>
      <t>2.11(c)</t>
    </r>
    <r>
      <rPr>
        <sz val="10"/>
        <color rgb="FF000000"/>
        <rFont val="Cambria"/>
        <family val="1"/>
      </rPr>
      <t xml:space="preserve"> Is the Board Charter publicly available and posted on the MF-NGO’s website?</t>
    </r>
  </si>
  <si>
    <r>
      <t>2.11(b)</t>
    </r>
    <r>
      <rPr>
        <sz val="10"/>
        <color rgb="FF000000"/>
        <rFont val="Cambria"/>
        <family val="1"/>
      </rPr>
      <t xml:space="preserve"> Does the Board Charter serve as a guide to the trustees in the  performance of their functions? </t>
    </r>
  </si>
  <si>
    <r>
      <t xml:space="preserve">2.11(a) </t>
    </r>
    <r>
      <rPr>
        <sz val="10"/>
        <color rgb="FF000000"/>
        <rFont val="Cambria"/>
        <family val="1"/>
      </rPr>
      <t>Does the  Board have a Board Charter that formalizes and clearly states its roles, responsibilities and accountabilities in carrying out its fiduciary duties, particularly in relation to social, financial and governance goals?</t>
    </r>
  </si>
  <si>
    <r>
      <t xml:space="preserve">2.10(b) </t>
    </r>
    <r>
      <rPr>
        <sz val="10"/>
        <color rgb="FF000000"/>
        <rFont val="Cambria"/>
        <family val="1"/>
      </rPr>
      <t>Does the risk management framework guide the Board in identifying the effectiveness of risk management strategies?</t>
    </r>
  </si>
  <si>
    <r>
      <t xml:space="preserve">2.10(a) </t>
    </r>
    <r>
      <rPr>
        <sz val="10"/>
        <color rgb="FF000000"/>
        <rFont val="Cambria"/>
        <family val="1"/>
      </rPr>
      <t>Does the Board oversee that a sound risk management framework is in place to effectively identify, monitor, assess and manage key risks?</t>
    </r>
  </si>
  <si>
    <t>Internal Policies
Conflict of Interest Statement</t>
  </si>
  <si>
    <r>
      <t>(iii)</t>
    </r>
    <r>
      <rPr>
        <sz val="10"/>
        <color rgb="FF000000"/>
        <rFont val="Cambria"/>
        <family val="1"/>
      </rPr>
      <t xml:space="preserve"> of members?</t>
    </r>
  </si>
  <si>
    <r>
      <t>(ii)</t>
    </r>
    <r>
      <rPr>
        <sz val="10"/>
        <color rgb="FF000000"/>
        <rFont val="Cambria"/>
        <family val="1"/>
      </rPr>
      <t xml:space="preserve"> of the BOT?</t>
    </r>
  </si>
  <si>
    <r>
      <t xml:space="preserve">(i) </t>
    </r>
    <r>
      <rPr>
        <sz val="10"/>
        <color rgb="FF000000"/>
        <rFont val="Cambria"/>
        <family val="1"/>
      </rPr>
      <t>of management?</t>
    </r>
  </si>
  <si>
    <r>
      <t xml:space="preserve">2.9 </t>
    </r>
    <r>
      <rPr>
        <sz val="10"/>
        <color rgb="FF000000"/>
        <rFont val="Cambria"/>
        <family val="1"/>
      </rPr>
      <t>Does the Board oversee that an appropriate internal control system is in place, including setting up a policy and mechanism for monitoring and managing potential conflicts of interest in situations and transactions:</t>
    </r>
  </si>
  <si>
    <t xml:space="preserve">Internal Policies
Minutes and Resolutions of the Board Meetings
</t>
  </si>
  <si>
    <r>
      <t xml:space="preserve">(ii) </t>
    </r>
    <r>
      <rPr>
        <sz val="10"/>
        <color rgb="FF000000"/>
        <rFont val="Cambria"/>
        <family val="1"/>
      </rPr>
      <t>the assessment of Key management officers?</t>
    </r>
  </si>
  <si>
    <t xml:space="preserve">(i) the selection of key management officers? </t>
  </si>
  <si>
    <r>
      <t xml:space="preserve">2.8 </t>
    </r>
    <r>
      <rPr>
        <sz val="10"/>
        <color rgb="FF000000"/>
        <rFont val="Cambria"/>
        <family val="1"/>
      </rPr>
      <t>Is the Board primarily responsible for approving:</t>
    </r>
  </si>
  <si>
    <t>Internal Policies
Board Minutes and Resolutions</t>
  </si>
  <si>
    <r>
      <t>2.7(c)</t>
    </r>
    <r>
      <rPr>
        <sz val="10"/>
        <color rgb="FF000000"/>
        <rFont val="Cambria"/>
        <family val="1"/>
      </rPr>
      <t xml:space="preserve"> Is the MF-NGO's process of identifying the quality of trustees aligned with its VMSFGG and strategic direction?</t>
    </r>
  </si>
  <si>
    <t>Result of Assessment – Based on the Nomination and Election Policy
Nomination Form and Guide
Company’s Manual, other manual or rules or guidelines for purpose of replacing a retired or resigned or removed or deceased trustee.</t>
  </si>
  <si>
    <r>
      <t>(ii)</t>
    </r>
    <r>
      <rPr>
        <sz val="10"/>
        <color rgb="FF000000"/>
        <rFont val="Cambria"/>
        <family val="1"/>
      </rPr>
      <t xml:space="preserve"> in the replacement of a trustee?</t>
    </r>
  </si>
  <si>
    <t>Result of Assessment – Based on the Nomination and Election Policy
Nomination Form and Guide
Company’s Manual, other manual or rules or guidelines for purpose of replacing a retired or resigned or removed or deceased trustee</t>
  </si>
  <si>
    <r>
      <t xml:space="preserve">(i)  </t>
    </r>
    <r>
      <rPr>
        <sz val="10"/>
        <color rgb="FF000000"/>
        <rFont val="Cambria"/>
        <family val="1"/>
      </rPr>
      <t>in the nomination or election of a trustee?   </t>
    </r>
  </si>
  <si>
    <t xml:space="preserve">2.7(b)Does the MF-NGO’s nomination and election policy include an assessment of the effectiveness of the processes and procedures:        </t>
  </si>
  <si>
    <t>Nomination and Election Policy
Company’s Manual wherein it includes the nomination and election policy and procedures.</t>
  </si>
  <si>
    <r>
      <t xml:space="preserve">2.7(a) </t>
    </r>
    <r>
      <rPr>
        <sz val="10"/>
        <color rgb="FF000000"/>
        <rFont val="Cambria"/>
        <family val="1"/>
      </rPr>
      <t>Does the Board disclose in its Manual on Corporate Governance a formal and transparent board nomination and election policy, which includes how it accepts and reviews nominated candidates?</t>
    </r>
  </si>
  <si>
    <t>Payroll/Remuneration Policy
Compensation Report</t>
  </si>
  <si>
    <r>
      <t xml:space="preserve">2.6(b) </t>
    </r>
    <r>
      <rPr>
        <sz val="10"/>
        <color rgb="FF000000"/>
        <rFont val="Cambria"/>
        <family val="1"/>
      </rPr>
      <t xml:space="preserve">Does the Board not give its trustees any remuneration other than reasonable </t>
    </r>
    <r>
      <rPr>
        <i/>
        <sz val="10"/>
        <color rgb="FF000000"/>
        <rFont val="Cambria"/>
        <family val="1"/>
      </rPr>
      <t>per diem</t>
    </r>
    <r>
      <rPr>
        <sz val="10"/>
        <color rgb="FF000000"/>
        <rFont val="Cambria"/>
        <family val="1"/>
      </rPr>
      <t>?</t>
    </r>
  </si>
  <si>
    <r>
      <t xml:space="preserve">2.6(a) </t>
    </r>
    <r>
      <rPr>
        <sz val="10"/>
        <color rgb="FF000000"/>
        <rFont val="Cambria"/>
        <family val="1"/>
      </rPr>
      <t>Does the  Board align the remuneration of management with the nature, objectives and long-term interests of the MF-NGO?</t>
    </r>
  </si>
  <si>
    <t>By-Laws
Company’s Manual, other manual or rules or guidelines for purpose of replacing a retired or resigned or removed or deceased trustee
Board Manual
Manual on Governance
Office Order</t>
  </si>
  <si>
    <r>
      <t xml:space="preserve">2.5(b) </t>
    </r>
    <r>
      <rPr>
        <sz val="10"/>
        <color rgb="FF000000"/>
        <rFont val="Cambria"/>
        <family val="1"/>
      </rPr>
      <t>Has the Board set up rules/guidelines in case of cessation of any trustee from the BOT?</t>
    </r>
  </si>
  <si>
    <t xml:space="preserve">Succession Planning Program
</t>
  </si>
  <si>
    <r>
      <t xml:space="preserve">2.5(a) </t>
    </r>
    <r>
      <rPr>
        <sz val="10"/>
        <color rgb="FF000000"/>
        <rFont val="Cambria"/>
        <family val="1"/>
      </rPr>
      <t>Has the Board been responsible for ensuring and adopting an effective succession planning program and retirement policy for trustees and key officers to ensure the MF-NGO’s  sustainability and continued assistance to its chosen sector/community?</t>
    </r>
  </si>
  <si>
    <t>CV of the Chairperson</t>
  </si>
  <si>
    <r>
      <t xml:space="preserve">2.4 </t>
    </r>
    <r>
      <rPr>
        <sz val="10"/>
        <color rgb="FF000000"/>
        <rFont val="Cambria"/>
        <family val="1"/>
      </rPr>
      <t>Is the Board headed by a competent and qualified chairperson?</t>
    </r>
  </si>
  <si>
    <t>Reports
Company Manual
HR Manual, Circulars
Policies and Office Issuances</t>
  </si>
  <si>
    <r>
      <t xml:space="preserve">2.3 </t>
    </r>
    <r>
      <rPr>
        <sz val="10"/>
        <color rgb="FF000000"/>
        <rFont val="Cambria"/>
        <family val="1"/>
      </rPr>
      <t xml:space="preserve">Does the Board ensure  compliance with all applicable laws and their mechanisms, such as the </t>
    </r>
    <r>
      <rPr>
        <i/>
        <sz val="10"/>
        <color rgb="FF000000"/>
        <rFont val="Cambria"/>
        <family val="1"/>
      </rPr>
      <t>Magna Carta</t>
    </r>
    <r>
      <rPr>
        <sz val="10"/>
        <color rgb="FF000000"/>
        <rFont val="Cambria"/>
        <family val="1"/>
      </rPr>
      <t xml:space="preserve"> for Women, all environmental laws</t>
    </r>
    <r>
      <rPr>
        <i/>
        <sz val="10"/>
        <color rgb="FF000000"/>
        <rFont val="Cambria"/>
        <family val="1"/>
      </rPr>
      <t xml:space="preserve">, </t>
    </r>
    <r>
      <rPr>
        <sz val="10"/>
        <color rgb="FF000000"/>
        <rFont val="Cambria"/>
        <family val="1"/>
      </rPr>
      <t>Labor Code and Anti-Discriminatory act?</t>
    </r>
  </si>
  <si>
    <t xml:space="preserve">Reports
Minutes and Resolution of the Board Meetings
</t>
  </si>
  <si>
    <r>
      <t xml:space="preserve">2.2(b) </t>
    </r>
    <r>
      <rPr>
        <sz val="10"/>
        <color rgb="FF000000"/>
        <rFont val="Cambria"/>
        <family val="1"/>
      </rPr>
      <t>Does the MF-NGO’s Board regularly review the VMSFGG and monitor the implementation of the goals, in order to sustain the MF-NGO’s long-term viability?</t>
    </r>
  </si>
  <si>
    <r>
      <t xml:space="preserve">2.2(a) </t>
    </r>
    <r>
      <rPr>
        <sz val="10"/>
        <color rgb="FF000000"/>
        <rFont val="Cambria"/>
        <family val="1"/>
      </rPr>
      <t>Does the MF-NGO’s Board oversee the development of and approve the Microfinance NGO’s VMSFGG, focusing on the low income and marginalized sectors as target clientele?</t>
    </r>
  </si>
  <si>
    <t xml:space="preserve">Presumption of Regularity
Minutes and Resolution of the Board Meetings
</t>
  </si>
  <si>
    <r>
      <t xml:space="preserve">2.1 </t>
    </r>
    <r>
      <rPr>
        <sz val="10"/>
        <color rgb="FF000000"/>
        <rFont val="Cambria"/>
        <family val="1"/>
      </rPr>
      <t>Does the MF-NGO's Board act on a fully informed basis, in good faith, with due diligence and care and in the best interest of the MF-NGO and all its members and other stakeholders?      </t>
    </r>
  </si>
  <si>
    <t>Principle 2: The fiduciary roles, responsibilities and accountabilities of the Board as provided under the law, the Microfinance NGO’s AOI and BL, and other legal pronouncements and guidelines, particularly those in relation to its social goals, objectives and activities, should be clearly made known to all trustees and key officers as well as to members and other stakeholders.</t>
  </si>
  <si>
    <t xml:space="preserve">GIS
Certification on Training of Officers and Directors relevant to financial, social and governance
</t>
  </si>
  <si>
    <r>
      <t xml:space="preserve">1.6 </t>
    </r>
    <r>
      <rPr>
        <sz val="10"/>
        <color rgb="FF000000"/>
        <rFont val="Cambria"/>
        <family val="1"/>
      </rPr>
      <t>Is the MF-NGO’s Board assisted in its duties by a compliance officer, who annually attends relevant training, including those on good governance?</t>
    </r>
  </si>
  <si>
    <t>GIS
Certification on Training of Officers and Directors relevant to financial, social and governance</t>
  </si>
  <si>
    <r>
      <t xml:space="preserve">1.5 </t>
    </r>
    <r>
      <rPr>
        <sz val="10"/>
        <color rgb="FF000000"/>
        <rFont val="Cambria"/>
        <family val="1"/>
      </rPr>
      <t>Is the MF-NGO’s Board assisted in its duties by a corporate secretary, who is a separate individual from the compliance officer, who annually attends relevant trainings, including those on good governance?</t>
    </r>
  </si>
  <si>
    <r>
      <t>1.4</t>
    </r>
    <r>
      <rPr>
        <sz val="10"/>
        <color rgb="FF000000"/>
        <rFont val="Cambria"/>
        <family val="1"/>
      </rPr>
      <t xml:space="preserve"> Does the MF-NGO have a policy on board diversity, including social consciousness and gender diversity?</t>
    </r>
  </si>
  <si>
    <t>Board Charter and Manual on Good Governance
Certification on Training of Officers and Directors relevant to financial, social and governance.</t>
  </si>
  <si>
    <r>
      <t xml:space="preserve">1.3(b) </t>
    </r>
    <r>
      <rPr>
        <sz val="10"/>
        <color rgb="FF000000"/>
        <rFont val="Cambria"/>
        <family val="1"/>
      </rPr>
      <t>on having an orientation program for first-time trustees and relevant annual continuing training for all trustees and key officers?</t>
    </r>
  </si>
  <si>
    <t>Board Charter and Manual on Good Governance
Certification on Training of Officers and Directors relevant to financial, social and governance
Manual on Good Governance should be available on the company’s website</t>
  </si>
  <si>
    <r>
      <t xml:space="preserve">1.3(a) </t>
    </r>
    <r>
      <rPr>
        <sz val="10"/>
        <color rgb="FF000000"/>
        <rFont val="Cambria"/>
        <family val="1"/>
      </rPr>
      <t>on training of trustees, particularly on its social, financial and governance goals? </t>
    </r>
  </si>
  <si>
    <r>
      <t xml:space="preserve">1.3 </t>
    </r>
    <r>
      <rPr>
        <sz val="10"/>
        <color rgb="FF000000"/>
        <rFont val="Cambria"/>
        <family val="1"/>
      </rPr>
      <t>Does the MF-NGO’s  Board Charter and Manual on Good Governance have a policy: </t>
    </r>
  </si>
  <si>
    <r>
      <t xml:space="preserve">1.2 (c) </t>
    </r>
    <r>
      <rPr>
        <sz val="10"/>
        <color rgb="FF000000"/>
        <rFont val="Cambria"/>
        <family val="1"/>
      </rPr>
      <t>Does the BOT periodically meet with a consultative structure (e.g. council, committee, or group), duly recognized by the board, composed of program members?</t>
    </r>
  </si>
  <si>
    <t xml:space="preserve">General Information Sheet
</t>
  </si>
  <si>
    <t>At least 1 member-client for SMALL
Mandatory for LARGE MF-NGO</t>
  </si>
  <si>
    <r>
      <t xml:space="preserve">1.2(b) </t>
    </r>
    <r>
      <rPr>
        <sz val="10"/>
        <color rgb="FF000000"/>
        <rFont val="Cambria"/>
        <family val="1"/>
      </rPr>
      <t>Is twenty percent (20%) of the Board composed of member-clients of the MF-NGO who possess the necessary qualifications and none of the disqualifications? </t>
    </r>
  </si>
  <si>
    <t xml:space="preserve">General Information Sheet (GIS)
CV
</t>
  </si>
  <si>
    <r>
      <t xml:space="preserve">1.2(a) </t>
    </r>
    <r>
      <rPr>
        <sz val="10"/>
        <color rgb="FF000000"/>
        <rFont val="Cambria"/>
        <family val="1"/>
      </rPr>
      <t>Is the Board composed of a majority of non-executive trustees who possess the necessary qualifications to effectively participate and help secure objective, independent judgment on the MF-NGO’s VMSFGG?</t>
    </r>
  </si>
  <si>
    <t>Notice to Members’ meeting (which should include the nominees for trustees and their qualifications)
Company website
CV
Brief background or track record of relevant experience of the BOT in the company website</t>
  </si>
  <si>
    <r>
      <t xml:space="preserve">1.1(b) </t>
    </r>
    <r>
      <rPr>
        <sz val="10"/>
        <color rgb="FF000000"/>
        <rFont val="Cambria"/>
        <family val="1"/>
      </rPr>
      <t>Does the Board ensure that it has an appropriate mix of competence, expertise and concern for the poor and the marginalized to enable it to fulfill its roles, responsibilities and social advocacies and respond to the needs of the MF-NGO based on its stated purpose or mission?</t>
    </r>
  </si>
  <si>
    <t xml:space="preserve">Notice to Members’ meeting (which should include the nominees for trustees and their qualifications)
CV
Company website
Brief background or track record of relevant experience of the BOTin the company website
</t>
  </si>
  <si>
    <r>
      <t xml:space="preserve">1.1(a) </t>
    </r>
    <r>
      <rPr>
        <sz val="10"/>
        <color rgb="FF000000"/>
        <rFont val="Cambria"/>
        <family val="1"/>
      </rPr>
      <t>Is the MF-NGOs’s Board of Trustees (“BOT” or “Board”) with a collective working knowledge, experience or expertise that is relevant to the MF-NGO and its VMSFGG?</t>
    </r>
  </si>
  <si>
    <t>Principle 1: The MF-NGO should be headed by a competent, working board to foster the long-term success of the organization, and to sustain its consistent growth and operation in a manner aligned with its Vision, Mission and Social, Financial and Governance Goals (VMSFGG) and the long-term best interests of its members, clients, and other stakeholders.</t>
  </si>
  <si>
    <t>**GOOD TO HAVE
(*YES/NO)</t>
  </si>
  <si>
    <t>MUST HAVE
(*YES/NO)</t>
  </si>
  <si>
    <r>
      <t xml:space="preserve">Final Raw Score(2)
</t>
    </r>
    <r>
      <rPr>
        <i/>
        <sz val="10"/>
        <color theme="1"/>
        <rFont val="Cambria"/>
        <family val="1"/>
      </rPr>
      <t>*should not be greater than the full points</t>
    </r>
  </si>
  <si>
    <t xml:space="preserve">Raw Score 
</t>
  </si>
  <si>
    <t>Name of MF-NGO:</t>
  </si>
  <si>
    <t>6.     The MF-NGO adopts a Code of Ethics for board, management and staff that guide them to actively participate in the realization of the MF-NGO's Vision, Mission and Social, Financial and Governance Goals (VMSFGG). Code of Ethics should include among others upholding its stand against corruption, unethical behavior, poverty and inequality.</t>
  </si>
  <si>
    <t>12.   The MF-NGO submits and access credit data of all borrowers to and from the Credit Information Corporation (CIC) and/or Microfinance Information Data Sharing, Inc. (MIDAS)</t>
  </si>
  <si>
    <r>
      <rPr>
        <sz val="10"/>
        <rFont val="Cambria"/>
        <family val="1"/>
      </rPr>
      <t>22</t>
    </r>
    <r>
      <rPr>
        <b/>
        <i/>
        <sz val="10"/>
        <rFont val="Cambria"/>
        <family val="1"/>
      </rPr>
      <t xml:space="preserve">.   </t>
    </r>
    <r>
      <rPr>
        <sz val="10"/>
        <rFont val="Cambria"/>
        <family val="1"/>
      </rPr>
      <t xml:space="preserve">Client data (personal, transactional and financial) are kept secure and confidential through an established policy and documented processes, in compliance with the </t>
    </r>
    <r>
      <rPr>
        <sz val="11"/>
        <rFont val="Cambria"/>
        <family val="1"/>
      </rPr>
      <t>Data Privacy Act of 2012</t>
    </r>
    <r>
      <rPr>
        <sz val="10"/>
        <rFont val="Cambria"/>
        <family val="1"/>
      </rPr>
      <t xml:space="preserve">, and its Implementing Rules and Regulations and National Privacy Commission issuances.  </t>
    </r>
  </si>
  <si>
    <r>
      <rPr>
        <sz val="10"/>
        <rFont val="Cambria"/>
        <family val="1"/>
      </rPr>
      <t>24</t>
    </r>
    <r>
      <rPr>
        <b/>
        <sz val="10"/>
        <rFont val="Cambria"/>
        <family val="1"/>
      </rPr>
      <t xml:space="preserve">.   </t>
    </r>
    <r>
      <rPr>
        <sz val="10"/>
        <rFont val="Cambria"/>
        <family val="1"/>
      </rPr>
      <t xml:space="preserve">A written human resource policy compliant with the Labor Code, gender-related and persons-with-disability laws is in place and is made available to all employees. </t>
    </r>
  </si>
  <si>
    <t>Financial Performance Standards Report Card version 2021 (2nd Qtr)_LARGE</t>
  </si>
  <si>
    <t>Social Performance Standards Report Card version 2021 (2nd Qtr)_LARGE</t>
  </si>
  <si>
    <t>Governance Standards Report Card version 2021 (2nd Qtr)_LARGE</t>
  </si>
  <si>
    <t>Overall Report Card version 2021 (2nd Qtr)_LARGE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</si>
</sst>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4" x14ac:knownFonts="1">
    <font>
      <sz val="10"/>
      <color rgb="FF000000"/>
      <name val="Arial"/>
    </font>
    <font>
      <sz val="10"/>
      <name val="Arial"/>
      <family val="2"/>
    </font>
    <font>
      <sz val="10"/>
      <color rgb="FF000000"/>
      <name val="Arial"/>
      <family val="2"/>
    </font>
    <font>
      <b/>
      <sz val="10"/>
      <color theme="1"/>
      <name val="Cambria"/>
      <family val="1"/>
    </font>
    <font>
      <sz val="10"/>
      <color theme="1"/>
      <name val="Cambria"/>
      <family val="1"/>
    </font>
    <font>
      <sz val="10"/>
      <color rgb="FF000000"/>
      <name val="Cambria"/>
      <family val="1"/>
    </font>
    <font>
      <b/>
      <sz val="10"/>
      <color rgb="FFFF0000"/>
      <name val="Cambria"/>
      <family val="1"/>
    </font>
    <font>
      <i/>
      <sz val="10"/>
      <color theme="1"/>
      <name val="Cambria"/>
      <family val="1"/>
    </font>
    <font>
      <b/>
      <sz val="10"/>
      <name val="Cambria"/>
      <family val="1"/>
    </font>
    <font>
      <sz val="10"/>
      <name val="Cambria"/>
      <family val="1"/>
    </font>
    <font>
      <b/>
      <u/>
      <sz val="10"/>
      <name val="Cambria"/>
      <family val="1"/>
    </font>
    <font>
      <b/>
      <i/>
      <sz val="10"/>
      <name val="Cambria"/>
      <family val="1"/>
    </font>
    <font>
      <b/>
      <i/>
      <u/>
      <sz val="10"/>
      <name val="Cambria"/>
      <family val="1"/>
    </font>
    <font>
      <i/>
      <sz val="10"/>
      <name val="Cambria"/>
      <family val="1"/>
    </font>
    <font>
      <i/>
      <sz val="8"/>
      <name val="Cambria"/>
      <family val="1"/>
    </font>
    <font>
      <u/>
      <sz val="10"/>
      <name val="Cambria"/>
      <family val="1"/>
    </font>
    <font>
      <vertAlign val="superscript"/>
      <sz val="10"/>
      <name val="Cambria"/>
      <family val="1"/>
    </font>
    <font>
      <b/>
      <sz val="10"/>
      <color rgb="FF000000"/>
      <name val="Cambria"/>
      <family val="1"/>
    </font>
    <font>
      <sz val="10"/>
      <color indexed="8"/>
      <name val="Cambria"/>
      <family val="1"/>
    </font>
    <font>
      <b/>
      <i/>
      <sz val="10"/>
      <color rgb="FF000000"/>
      <name val="Cambria"/>
      <family val="1"/>
    </font>
    <font>
      <b/>
      <i/>
      <sz val="10"/>
      <color indexed="8"/>
      <name val="Cambria"/>
      <family val="1"/>
    </font>
    <font>
      <b/>
      <i/>
      <u/>
      <sz val="10"/>
      <color rgb="FF000000"/>
      <name val="Cambria"/>
      <family val="1"/>
    </font>
    <font>
      <i/>
      <sz val="10"/>
      <color rgb="FF000000"/>
      <name val="Cambria"/>
      <family val="1"/>
    </font>
    <font>
      <sz val="11"/>
      <name val="Cambria"/>
      <family val="1"/>
    </font>
  </fonts>
  <fills count="29">
    <fill>
      <patternFill patternType="none"/>
    </fill>
    <fill>
      <patternFill patternType="gray125"/>
    </fill>
    <fill>
      <patternFill patternType="solid">
        <fgColor rgb="FFFCF305"/>
        <bgColor rgb="FFFCF305"/>
      </patternFill>
    </fill>
    <fill>
      <patternFill patternType="solid">
        <fgColor rgb="FF00ABEA"/>
        <bgColor rgb="FF00ABEA"/>
      </patternFill>
    </fill>
    <fill>
      <patternFill patternType="solid">
        <fgColor rgb="FF000000"/>
        <bgColor rgb="FF000000"/>
      </patternFill>
    </fill>
    <fill>
      <patternFill patternType="solid">
        <fgColor theme="0"/>
        <bgColor theme="0"/>
      </patternFill>
    </fill>
    <fill>
      <patternFill patternType="solid">
        <fgColor theme="7"/>
        <bgColor theme="7"/>
      </patternFill>
    </fill>
    <fill>
      <patternFill patternType="solid">
        <fgColor rgb="FFC5E0B3"/>
        <bgColor rgb="FFC5E0B3"/>
      </patternFill>
    </fill>
    <fill>
      <patternFill patternType="solid">
        <fgColor rgb="FFFFE598"/>
        <bgColor rgb="FFFFE598"/>
      </patternFill>
    </fill>
    <fill>
      <patternFill patternType="solid">
        <fgColor rgb="FFFFFF00"/>
        <bgColor rgb="FFFFFF00"/>
      </patternFill>
    </fill>
    <fill>
      <patternFill patternType="solid">
        <fgColor rgb="FF00B0F0"/>
        <bgColor rgb="FF00B0F0"/>
      </patternFill>
    </fill>
    <fill>
      <patternFill patternType="solid">
        <fgColor rgb="FFCCFFCC"/>
        <bgColor rgb="FFCCFFCC"/>
      </patternFill>
    </fill>
    <fill>
      <patternFill patternType="solid">
        <fgColor theme="9" tint="0.39994506668294322"/>
        <bgColor indexed="64"/>
      </patternFill>
    </fill>
    <fill>
      <patternFill patternType="solid">
        <fgColor theme="9" tint="0.59996337778862885"/>
        <bgColor indexed="64"/>
      </patternFill>
    </fill>
    <fill>
      <patternFill patternType="solid">
        <fgColor theme="7" tint="0.59999389629810485"/>
        <bgColor indexed="64"/>
      </patternFill>
    </fill>
    <fill>
      <patternFill patternType="solid">
        <fgColor theme="7" tint="0.59999389629810485"/>
        <bgColor rgb="FFFFFFFF"/>
      </patternFill>
    </fill>
    <fill>
      <patternFill patternType="solid">
        <fgColor theme="7" tint="0.59999389629810485"/>
        <bgColor rgb="FF00FFFF"/>
      </patternFill>
    </fill>
    <fill>
      <patternFill patternType="solid">
        <fgColor rgb="FFFFFFFF"/>
        <bgColor rgb="FFFFFFFF"/>
      </patternFill>
    </fill>
    <fill>
      <patternFill patternType="solid">
        <fgColor rgb="FFFFFF00"/>
        <bgColor indexed="64"/>
      </patternFill>
    </fill>
    <fill>
      <patternFill patternType="solid">
        <fgColor theme="4" tint="0.79998168889431442"/>
        <bgColor indexed="64"/>
      </patternFill>
    </fill>
    <fill>
      <patternFill patternType="solid">
        <fgColor theme="4" tint="0.79998168889431442"/>
        <bgColor rgb="FFFFFFFF"/>
      </patternFill>
    </fill>
    <fill>
      <patternFill patternType="solid">
        <fgColor theme="4" tint="0.39997558519241921"/>
        <bgColor indexed="64"/>
      </patternFill>
    </fill>
    <fill>
      <patternFill patternType="solid">
        <fgColor theme="4" tint="0.39997558519241921"/>
        <bgColor rgb="FFFFFFFF"/>
      </patternFill>
    </fill>
    <fill>
      <patternFill patternType="solid">
        <fgColor rgb="FFFFFF00"/>
        <bgColor rgb="FFFFFFFF"/>
      </patternFill>
    </fill>
    <fill>
      <patternFill patternType="solid">
        <fgColor theme="8" tint="0.59999389629810485"/>
        <bgColor indexed="64"/>
      </patternFill>
    </fill>
    <fill>
      <patternFill patternType="solid">
        <fgColor theme="8" tint="0.59999389629810485"/>
        <bgColor rgb="FFFFFFFF"/>
      </patternFill>
    </fill>
    <fill>
      <patternFill patternType="solid">
        <fgColor theme="6" tint="0.59999389629810485"/>
        <bgColor indexed="64"/>
      </patternFill>
    </fill>
    <fill>
      <patternFill patternType="solid">
        <fgColor theme="6" tint="0.59999389629810485"/>
        <bgColor rgb="FFFFFFFF"/>
      </patternFill>
    </fill>
    <fill>
      <patternFill patternType="solid">
        <fgColor rgb="FFFFC000"/>
        <bgColor indexed="64"/>
      </patternFill>
    </fill>
  </fills>
  <borders count="25">
    <border>
      <left/>
      <right/>
      <top/>
      <bottom/>
      <diagonal/>
    </border>
    <border>
      <left/>
      <right/>
      <top/>
      <bottom/>
      <diagonal/>
    </border>
    <border>
      <left style="dotted">
        <color rgb="FF000000"/>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s>
  <cellStyleXfs count="3">
    <xf numFmtId="0" fontId="0" fillId="0" borderId="0"/>
    <xf numFmtId="0" fontId="2" fillId="0" borderId="1"/>
    <xf numFmtId="0" fontId="1" fillId="0" borderId="1"/>
  </cellStyleXfs>
  <cellXfs count="239">
    <xf numFmtId="0" fontId="0" fillId="0" borderId="0" xfId="0" applyFont="1" applyAlignment="1"/>
    <xf numFmtId="0" fontId="9" fillId="0" borderId="0" xfId="0" applyFont="1"/>
    <xf numFmtId="0" fontId="9" fillId="0" borderId="0" xfId="0" applyFont="1" applyAlignment="1"/>
    <xf numFmtId="0" fontId="10" fillId="0" borderId="0" xfId="0" applyFont="1" applyAlignment="1">
      <alignment horizontal="left"/>
    </xf>
    <xf numFmtId="0" fontId="8" fillId="0" borderId="0" xfId="0" applyFont="1"/>
    <xf numFmtId="10" fontId="9" fillId="0" borderId="0" xfId="0" applyNumberFormat="1" applyFont="1"/>
    <xf numFmtId="0" fontId="8" fillId="2" borderId="1" xfId="0" applyFont="1" applyFill="1" applyBorder="1" applyAlignment="1" applyProtection="1">
      <alignment horizontal="left"/>
      <protection hidden="1"/>
    </xf>
    <xf numFmtId="0" fontId="9" fillId="2" borderId="1" xfId="0" applyFont="1" applyFill="1" applyBorder="1" applyProtection="1">
      <protection hidden="1"/>
    </xf>
    <xf numFmtId="0" fontId="9" fillId="0" borderId="0" xfId="0" applyFont="1" applyProtection="1">
      <protection hidden="1"/>
    </xf>
    <xf numFmtId="0" fontId="9" fillId="0" borderId="0" xfId="0" applyFont="1" applyAlignment="1" applyProtection="1">
      <protection hidden="1"/>
    </xf>
    <xf numFmtId="0" fontId="10" fillId="2" borderId="1" xfId="0" applyFont="1" applyFill="1" applyBorder="1" applyAlignment="1" applyProtection="1">
      <alignment horizontal="left"/>
      <protection hidden="1"/>
    </xf>
    <xf numFmtId="0" fontId="10" fillId="0" borderId="0" xfId="0" applyFont="1" applyAlignment="1" applyProtection="1">
      <alignment horizontal="left"/>
      <protection hidden="1"/>
    </xf>
    <xf numFmtId="0" fontId="12" fillId="0" borderId="0" xfId="0" applyFont="1" applyAlignment="1" applyProtection="1">
      <alignment horizontal="left" vertical="center"/>
      <protection hidden="1"/>
    </xf>
    <xf numFmtId="0" fontId="9" fillId="0" borderId="0" xfId="0" applyFont="1" applyAlignment="1" applyProtection="1">
      <alignment horizontal="left" vertical="center"/>
      <protection hidden="1"/>
    </xf>
    <xf numFmtId="0" fontId="8" fillId="0" borderId="0" xfId="0" applyFont="1" applyAlignment="1" applyProtection="1">
      <alignment horizontal="left" vertical="center"/>
      <protection hidden="1"/>
    </xf>
    <xf numFmtId="10" fontId="9" fillId="2" borderId="3" xfId="0" applyNumberFormat="1" applyFont="1" applyFill="1" applyBorder="1" applyProtection="1">
      <protection hidden="1"/>
    </xf>
    <xf numFmtId="0" fontId="9" fillId="0" borderId="3" xfId="0" applyFont="1" applyBorder="1" applyAlignment="1" applyProtection="1">
      <alignment horizontal="center" vertical="center" wrapText="1"/>
      <protection hidden="1"/>
    </xf>
    <xf numFmtId="4" fontId="9" fillId="2" borderId="3" xfId="0" applyNumberFormat="1" applyFont="1" applyFill="1" applyBorder="1" applyProtection="1">
      <protection hidden="1"/>
    </xf>
    <xf numFmtId="0" fontId="9" fillId="0" borderId="0" xfId="0" applyFont="1" applyAlignment="1" applyProtection="1">
      <alignment horizontal="left" vertical="center" wrapText="1"/>
      <protection hidden="1"/>
    </xf>
    <xf numFmtId="4" fontId="9" fillId="2" borderId="3" xfId="0" applyNumberFormat="1" applyFont="1" applyFill="1" applyBorder="1" applyAlignment="1" applyProtection="1">
      <alignment vertical="center"/>
      <protection hidden="1"/>
    </xf>
    <xf numFmtId="0" fontId="9" fillId="0" borderId="0" xfId="0" applyFont="1" applyAlignment="1" applyProtection="1">
      <alignment vertical="center" wrapText="1"/>
      <protection hidden="1"/>
    </xf>
    <xf numFmtId="4" fontId="9" fillId="2" borderId="3" xfId="0" applyNumberFormat="1" applyFont="1" applyFill="1" applyBorder="1" applyAlignment="1" applyProtection="1">
      <alignment vertical="center" wrapText="1"/>
      <protection hidden="1"/>
    </xf>
    <xf numFmtId="0" fontId="9" fillId="4" borderId="3" xfId="0" applyFont="1" applyFill="1" applyBorder="1" applyProtection="1">
      <protection hidden="1"/>
    </xf>
    <xf numFmtId="3" fontId="9" fillId="4" borderId="3" xfId="0" applyNumberFormat="1" applyFont="1" applyFill="1" applyBorder="1" applyProtection="1">
      <protection hidden="1"/>
    </xf>
    <xf numFmtId="0" fontId="13" fillId="0" borderId="0" xfId="0" applyFont="1" applyAlignment="1" applyProtection="1">
      <protection hidden="1"/>
    </xf>
    <xf numFmtId="0" fontId="9" fillId="5" borderId="0" xfId="0" applyFont="1" applyFill="1" applyAlignment="1" applyProtection="1">
      <protection hidden="1"/>
    </xf>
    <xf numFmtId="4" fontId="9" fillId="0" borderId="0" xfId="0" applyNumberFormat="1" applyFont="1" applyProtection="1">
      <protection hidden="1"/>
    </xf>
    <xf numFmtId="4" fontId="9" fillId="8" borderId="0" xfId="0" applyNumberFormat="1" applyFont="1" applyFill="1" applyProtection="1">
      <protection hidden="1"/>
    </xf>
    <xf numFmtId="0" fontId="12" fillId="0" borderId="0" xfId="0" applyFont="1" applyProtection="1">
      <protection hidden="1"/>
    </xf>
    <xf numFmtId="4" fontId="9" fillId="9" borderId="3" xfId="0" applyNumberFormat="1" applyFont="1" applyFill="1" applyBorder="1" applyProtection="1">
      <protection hidden="1"/>
    </xf>
    <xf numFmtId="0" fontId="8" fillId="0" borderId="0" xfId="0" applyFont="1" applyProtection="1">
      <protection hidden="1"/>
    </xf>
    <xf numFmtId="0" fontId="12" fillId="0" borderId="0" xfId="0" applyFont="1" applyAlignment="1" applyProtection="1">
      <protection hidden="1"/>
    </xf>
    <xf numFmtId="0" fontId="8" fillId="0" borderId="0" xfId="0" applyFont="1" applyAlignment="1" applyProtection="1">
      <protection hidden="1"/>
    </xf>
    <xf numFmtId="2" fontId="9" fillId="2" borderId="3" xfId="0" applyNumberFormat="1" applyFont="1" applyFill="1" applyBorder="1" applyProtection="1">
      <protection hidden="1"/>
    </xf>
    <xf numFmtId="10" fontId="9" fillId="0" borderId="0" xfId="0" applyNumberFormat="1" applyFont="1" applyProtection="1">
      <protection hidden="1"/>
    </xf>
    <xf numFmtId="0" fontId="9" fillId="9" borderId="3" xfId="0" applyFont="1" applyFill="1" applyBorder="1" applyProtection="1">
      <protection hidden="1"/>
    </xf>
    <xf numFmtId="9" fontId="9" fillId="9" borderId="3" xfId="0" applyNumberFormat="1" applyFont="1" applyFill="1" applyBorder="1" applyProtection="1">
      <protection hidden="1"/>
    </xf>
    <xf numFmtId="0" fontId="9" fillId="0" borderId="0" xfId="0" applyFont="1" applyAlignment="1" applyProtection="1">
      <alignment horizontal="center"/>
      <protection hidden="1"/>
    </xf>
    <xf numFmtId="10" fontId="9" fillId="2" borderId="3" xfId="0" applyNumberFormat="1" applyFont="1" applyFill="1" applyBorder="1" applyAlignment="1" applyProtection="1">
      <alignment horizontal="center"/>
      <protection hidden="1"/>
    </xf>
    <xf numFmtId="0" fontId="13" fillId="0" borderId="0" xfId="0" applyFont="1" applyProtection="1">
      <protection hidden="1"/>
    </xf>
    <xf numFmtId="3" fontId="9" fillId="2" borderId="3" xfId="0" applyNumberFormat="1" applyFont="1" applyFill="1" applyBorder="1" applyProtection="1">
      <protection hidden="1"/>
    </xf>
    <xf numFmtId="3" fontId="9" fillId="3" borderId="3" xfId="0" applyNumberFormat="1" applyFont="1" applyFill="1" applyBorder="1" applyAlignment="1" applyProtection="1">
      <alignment horizontal="right"/>
      <protection hidden="1"/>
    </xf>
    <xf numFmtId="164" fontId="9" fillId="2" borderId="3" xfId="0" applyNumberFormat="1" applyFont="1" applyFill="1" applyBorder="1" applyProtection="1">
      <protection hidden="1"/>
    </xf>
    <xf numFmtId="0" fontId="8" fillId="8" borderId="1" xfId="0" applyFont="1" applyFill="1" applyBorder="1" applyAlignment="1" applyProtection="1">
      <protection hidden="1"/>
    </xf>
    <xf numFmtId="0" fontId="9" fillId="8" borderId="1" xfId="0" applyFont="1" applyFill="1" applyBorder="1" applyProtection="1">
      <protection hidden="1"/>
    </xf>
    <xf numFmtId="0" fontId="9" fillId="3" borderId="2" xfId="0" applyFont="1" applyFill="1" applyBorder="1" applyAlignment="1" applyProtection="1">
      <alignment horizontal="left"/>
      <protection locked="0" hidden="1"/>
    </xf>
    <xf numFmtId="0" fontId="9" fillId="3" borderId="1" xfId="0" applyFont="1" applyFill="1" applyBorder="1" applyProtection="1">
      <protection locked="0" hidden="1"/>
    </xf>
    <xf numFmtId="0" fontId="9" fillId="0" borderId="0" xfId="0" applyFont="1" applyProtection="1">
      <protection locked="0" hidden="1"/>
    </xf>
    <xf numFmtId="0" fontId="9" fillId="0" borderId="0" xfId="0" applyFont="1" applyAlignment="1" applyProtection="1">
      <protection locked="0" hidden="1"/>
    </xf>
    <xf numFmtId="4" fontId="9" fillId="3" borderId="3" xfId="0" applyNumberFormat="1" applyFont="1" applyFill="1" applyBorder="1" applyProtection="1">
      <protection locked="0" hidden="1"/>
    </xf>
    <xf numFmtId="4" fontId="9" fillId="3" borderId="3" xfId="0" applyNumberFormat="1" applyFont="1" applyFill="1" applyBorder="1" applyAlignment="1" applyProtection="1">
      <alignment vertical="center"/>
      <protection locked="0" hidden="1"/>
    </xf>
    <xf numFmtId="4" fontId="9" fillId="3" borderId="3" xfId="0" applyNumberFormat="1" applyFont="1" applyFill="1" applyBorder="1" applyAlignment="1" applyProtection="1">
      <alignment vertical="center" wrapText="1"/>
      <protection locked="0" hidden="1"/>
    </xf>
    <xf numFmtId="0" fontId="9" fillId="6" borderId="0" xfId="0" applyFont="1" applyFill="1" applyAlignment="1" applyProtection="1">
      <protection locked="0" hidden="1"/>
    </xf>
    <xf numFmtId="0" fontId="9" fillId="7" borderId="0" xfId="0" applyFont="1" applyFill="1" applyProtection="1">
      <protection locked="0" hidden="1"/>
    </xf>
    <xf numFmtId="0" fontId="9" fillId="0" borderId="0" xfId="0" applyFont="1" applyAlignment="1" applyProtection="1">
      <alignment wrapText="1"/>
      <protection locked="0" hidden="1"/>
    </xf>
    <xf numFmtId="0" fontId="9" fillId="8" borderId="0" xfId="0" applyFont="1" applyFill="1" applyProtection="1">
      <protection locked="0" hidden="1"/>
    </xf>
    <xf numFmtId="3" fontId="9" fillId="3" borderId="3" xfId="0" applyNumberFormat="1" applyFont="1" applyFill="1" applyBorder="1" applyProtection="1">
      <protection locked="0" hidden="1"/>
    </xf>
    <xf numFmtId="0" fontId="9" fillId="10" borderId="3" xfId="0" applyFont="1" applyFill="1" applyBorder="1" applyProtection="1">
      <protection locked="0" hidden="1"/>
    </xf>
    <xf numFmtId="0" fontId="11" fillId="0" borderId="0" xfId="0" applyFont="1" applyProtection="1">
      <protection locked="0" hidden="1"/>
    </xf>
    <xf numFmtId="0" fontId="8" fillId="0" borderId="4" xfId="0" applyFont="1" applyBorder="1" applyAlignment="1" applyProtection="1">
      <alignment horizontal="center"/>
      <protection locked="0" hidden="1"/>
    </xf>
    <xf numFmtId="0" fontId="10" fillId="0" borderId="0" xfId="0" applyFont="1" applyAlignment="1">
      <alignment horizontal="right"/>
    </xf>
    <xf numFmtId="0" fontId="15" fillId="0" borderId="0" xfId="0" applyFont="1"/>
    <xf numFmtId="0" fontId="15" fillId="0" borderId="0" xfId="0" applyFont="1" applyAlignment="1">
      <alignment horizontal="right"/>
    </xf>
    <xf numFmtId="10" fontId="9" fillId="0" borderId="0" xfId="0" applyNumberFormat="1" applyFont="1" applyAlignment="1">
      <alignment horizontal="left"/>
    </xf>
    <xf numFmtId="0" fontId="15" fillId="0" borderId="0" xfId="0" applyFont="1" applyAlignment="1">
      <alignment horizontal="right" wrapText="1"/>
    </xf>
    <xf numFmtId="0" fontId="9" fillId="0" borderId="0" xfId="0" applyFont="1" applyAlignment="1">
      <alignment horizontal="left"/>
    </xf>
    <xf numFmtId="0" fontId="15" fillId="0" borderId="0" xfId="0" applyFont="1" applyAlignment="1">
      <alignment horizontal="left"/>
    </xf>
    <xf numFmtId="0" fontId="10" fillId="0" borderId="0" xfId="0" applyFont="1"/>
    <xf numFmtId="0" fontId="14" fillId="0" borderId="1" xfId="1" applyFont="1" applyAlignment="1" applyProtection="1">
      <protection hidden="1"/>
    </xf>
    <xf numFmtId="0" fontId="8" fillId="0" borderId="0" xfId="0" applyFont="1" applyAlignment="1" applyProtection="1">
      <alignment horizontal="left"/>
      <protection hidden="1"/>
    </xf>
    <xf numFmtId="0" fontId="8" fillId="0" borderId="6" xfId="0" applyFont="1" applyBorder="1" applyAlignment="1" applyProtection="1">
      <alignment horizontal="center" vertical="center" wrapText="1"/>
      <protection hidden="1"/>
    </xf>
    <xf numFmtId="0" fontId="8" fillId="11" borderId="7"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0" fontId="9" fillId="0" borderId="9" xfId="0" applyFont="1" applyBorder="1" applyProtection="1">
      <protection hidden="1"/>
    </xf>
    <xf numFmtId="0" fontId="9" fillId="11" borderId="1" xfId="0" applyFont="1" applyFill="1" applyBorder="1" applyProtection="1">
      <protection hidden="1"/>
    </xf>
    <xf numFmtId="0" fontId="9" fillId="2" borderId="10" xfId="0" applyFont="1" applyFill="1" applyBorder="1" applyProtection="1">
      <protection hidden="1"/>
    </xf>
    <xf numFmtId="10" fontId="9" fillId="11" borderId="1" xfId="0" applyNumberFormat="1" applyFont="1" applyFill="1" applyBorder="1" applyAlignment="1" applyProtection="1">
      <alignment horizontal="center"/>
      <protection hidden="1"/>
    </xf>
    <xf numFmtId="9" fontId="9" fillId="0" borderId="0" xfId="0" applyNumberFormat="1" applyFont="1" applyAlignment="1" applyProtection="1">
      <alignment horizontal="center"/>
      <protection hidden="1"/>
    </xf>
    <xf numFmtId="10" fontId="9" fillId="11" borderId="1" xfId="0" applyNumberFormat="1" applyFont="1" applyFill="1" applyBorder="1" applyProtection="1">
      <protection hidden="1"/>
    </xf>
    <xf numFmtId="0" fontId="9" fillId="0" borderId="11" xfId="0" applyFont="1" applyBorder="1" applyProtection="1">
      <protection hidden="1"/>
    </xf>
    <xf numFmtId="0" fontId="9" fillId="0" borderId="12" xfId="0" applyFont="1" applyBorder="1" applyProtection="1">
      <protection hidden="1"/>
    </xf>
    <xf numFmtId="0" fontId="9" fillId="0" borderId="12" xfId="0" applyFont="1" applyBorder="1" applyAlignment="1" applyProtection="1">
      <alignment horizontal="center"/>
      <protection hidden="1"/>
    </xf>
    <xf numFmtId="0" fontId="9" fillId="11" borderId="13" xfId="0" applyFont="1" applyFill="1" applyBorder="1" applyProtection="1">
      <protection hidden="1"/>
    </xf>
    <xf numFmtId="0" fontId="9" fillId="2" borderId="14" xfId="0" applyFont="1" applyFill="1" applyBorder="1" applyProtection="1">
      <protection hidden="1"/>
    </xf>
    <xf numFmtId="0" fontId="9" fillId="0" borderId="15" xfId="0" applyFont="1" applyBorder="1" applyProtection="1">
      <protection hidden="1"/>
    </xf>
    <xf numFmtId="0" fontId="9" fillId="0" borderId="4" xfId="0" applyFont="1" applyBorder="1" applyProtection="1">
      <protection hidden="1"/>
    </xf>
    <xf numFmtId="0" fontId="9" fillId="0" borderId="4" xfId="0" applyFont="1" applyBorder="1" applyAlignment="1" applyProtection="1">
      <alignment horizontal="center"/>
      <protection hidden="1"/>
    </xf>
    <xf numFmtId="0" fontId="9" fillId="11" borderId="16" xfId="0" applyFont="1" applyFill="1" applyBorder="1" applyProtection="1">
      <protection hidden="1"/>
    </xf>
    <xf numFmtId="0" fontId="9" fillId="2" borderId="17" xfId="0" applyFont="1" applyFill="1" applyBorder="1" applyProtection="1">
      <protection hidden="1"/>
    </xf>
    <xf numFmtId="3" fontId="9" fillId="11" borderId="1" xfId="0" applyNumberFormat="1" applyFont="1" applyFill="1" applyBorder="1" applyProtection="1">
      <protection hidden="1"/>
    </xf>
    <xf numFmtId="3" fontId="9" fillId="0" borderId="0" xfId="0" applyNumberFormat="1" applyFont="1" applyAlignment="1" applyProtection="1">
      <alignment horizontal="center"/>
      <protection hidden="1"/>
    </xf>
    <xf numFmtId="10" fontId="9" fillId="0" borderId="12" xfId="0" applyNumberFormat="1" applyFont="1" applyBorder="1" applyProtection="1">
      <protection hidden="1"/>
    </xf>
    <xf numFmtId="0" fontId="9" fillId="0" borderId="18" xfId="0" applyFont="1" applyBorder="1" applyProtection="1">
      <protection hidden="1"/>
    </xf>
    <xf numFmtId="0" fontId="8" fillId="9" borderId="19" xfId="0" applyFont="1" applyFill="1" applyBorder="1" applyProtection="1">
      <protection hidden="1"/>
    </xf>
    <xf numFmtId="0" fontId="9" fillId="9" borderId="16" xfId="0" applyFont="1" applyFill="1" applyBorder="1" applyProtection="1">
      <protection hidden="1"/>
    </xf>
    <xf numFmtId="0" fontId="9" fillId="9" borderId="16" xfId="0" applyFont="1" applyFill="1" applyBorder="1" applyAlignment="1" applyProtection="1">
      <alignment horizontal="center"/>
      <protection hidden="1"/>
    </xf>
    <xf numFmtId="0" fontId="8" fillId="9" borderId="17" xfId="0" applyFont="1" applyFill="1" applyBorder="1" applyProtection="1">
      <protection hidden="1"/>
    </xf>
    <xf numFmtId="0" fontId="8" fillId="0" borderId="11" xfId="0" applyFont="1" applyBorder="1" applyProtection="1">
      <protection hidden="1"/>
    </xf>
    <xf numFmtId="0" fontId="8" fillId="2" borderId="20" xfId="0" applyFont="1" applyFill="1" applyBorder="1" applyProtection="1">
      <protection hidden="1"/>
    </xf>
    <xf numFmtId="0" fontId="9" fillId="2" borderId="7" xfId="0" applyFont="1" applyFill="1" applyBorder="1" applyProtection="1">
      <protection hidden="1"/>
    </xf>
    <xf numFmtId="0" fontId="9" fillId="2" borderId="7" xfId="0" applyFont="1" applyFill="1" applyBorder="1" applyAlignment="1" applyProtection="1">
      <alignment horizontal="center"/>
      <protection hidden="1"/>
    </xf>
    <xf numFmtId="0" fontId="9" fillId="2" borderId="8" xfId="0" applyFont="1" applyFill="1" applyBorder="1" applyProtection="1">
      <protection hidden="1"/>
    </xf>
    <xf numFmtId="0" fontId="9" fillId="0" borderId="0" xfId="0" applyFont="1" applyAlignment="1" applyProtection="1">
      <alignment horizontal="left"/>
      <protection locked="0" hidden="1"/>
    </xf>
    <xf numFmtId="0" fontId="9" fillId="2" borderId="10" xfId="0" applyFont="1" applyFill="1" applyBorder="1" applyProtection="1">
      <protection locked="0" hidden="1"/>
    </xf>
    <xf numFmtId="0" fontId="9" fillId="0" borderId="1" xfId="2" applyFont="1" applyProtection="1">
      <protection locked="0"/>
    </xf>
    <xf numFmtId="0" fontId="9" fillId="0" borderId="1" xfId="2" applyFont="1" applyProtection="1">
      <protection locked="0" hidden="1"/>
    </xf>
    <xf numFmtId="0" fontId="8" fillId="0" borderId="21" xfId="2" applyFont="1" applyBorder="1" applyAlignment="1" applyProtection="1">
      <alignment horizontal="center"/>
      <protection locked="0" hidden="1"/>
    </xf>
    <xf numFmtId="0" fontId="11" fillId="0" borderId="1" xfId="2" applyFont="1" applyProtection="1">
      <protection locked="0" hidden="1"/>
    </xf>
    <xf numFmtId="0" fontId="9" fillId="0" borderId="1" xfId="2" applyFont="1" applyBorder="1" applyProtection="1">
      <protection locked="0"/>
    </xf>
    <xf numFmtId="0" fontId="9" fillId="12" borderId="22" xfId="2" applyFont="1" applyFill="1" applyBorder="1" applyProtection="1">
      <protection hidden="1"/>
    </xf>
    <xf numFmtId="0" fontId="8" fillId="12" borderId="22" xfId="2" applyFont="1" applyFill="1" applyBorder="1" applyProtection="1">
      <protection hidden="1"/>
    </xf>
    <xf numFmtId="0" fontId="9" fillId="0" borderId="22" xfId="2" applyFont="1" applyBorder="1" applyProtection="1">
      <protection hidden="1"/>
    </xf>
    <xf numFmtId="0" fontId="8" fillId="0" borderId="22" xfId="2" applyFont="1" applyBorder="1" applyProtection="1"/>
    <xf numFmtId="0" fontId="8" fillId="13" borderId="22" xfId="2" applyFont="1" applyFill="1" applyBorder="1" applyProtection="1">
      <protection hidden="1"/>
    </xf>
    <xf numFmtId="0" fontId="8" fillId="13" borderId="22" xfId="2" applyFont="1" applyFill="1" applyBorder="1" applyProtection="1"/>
    <xf numFmtId="0" fontId="9" fillId="0" borderId="22" xfId="2" applyFont="1" applyBorder="1" applyProtection="1">
      <protection locked="0"/>
    </xf>
    <xf numFmtId="0" fontId="9" fillId="0" borderId="22" xfId="2" applyFont="1" applyBorder="1" applyAlignment="1" applyProtection="1">
      <alignment horizontal="justify" vertical="center" wrapText="1"/>
    </xf>
    <xf numFmtId="0" fontId="8" fillId="0" borderId="22" xfId="2" applyFont="1" applyBorder="1" applyAlignment="1" applyProtection="1">
      <alignment horizontal="justify" vertical="center" wrapText="1"/>
    </xf>
    <xf numFmtId="0" fontId="17" fillId="0" borderId="22" xfId="2" applyFont="1" applyBorder="1" applyAlignment="1" applyProtection="1">
      <alignment horizontal="justify" vertical="center" wrapText="1"/>
    </xf>
    <xf numFmtId="0" fontId="17" fillId="13" borderId="22" xfId="2" applyFont="1" applyFill="1" applyBorder="1" applyAlignment="1" applyProtection="1">
      <alignment horizontal="justify" vertical="center" wrapText="1"/>
    </xf>
    <xf numFmtId="0" fontId="5" fillId="0" borderId="22" xfId="2" applyFont="1" applyBorder="1" applyAlignment="1" applyProtection="1">
      <alignment horizontal="justify" vertical="center" wrapText="1"/>
    </xf>
    <xf numFmtId="0" fontId="19" fillId="0" borderId="22" xfId="2" applyFont="1" applyBorder="1" applyAlignment="1" applyProtection="1">
      <alignment horizontal="justify" vertical="center" wrapText="1"/>
    </xf>
    <xf numFmtId="0" fontId="11" fillId="0" borderId="22" xfId="2" applyFont="1" applyBorder="1" applyAlignment="1" applyProtection="1">
      <alignment horizontal="justify" vertical="center" wrapText="1"/>
    </xf>
    <xf numFmtId="0" fontId="8" fillId="13" borderId="22" xfId="2" applyFont="1" applyFill="1" applyBorder="1" applyAlignment="1" applyProtection="1">
      <alignment horizontal="justify" vertical="center" wrapText="1"/>
    </xf>
    <xf numFmtId="0" fontId="9" fillId="0" borderId="22" xfId="2" applyFont="1" applyBorder="1" applyAlignment="1" applyProtection="1">
      <alignment horizontal="left" vertical="center" wrapText="1" indent="2"/>
    </xf>
    <xf numFmtId="0" fontId="9" fillId="0" borderId="22" xfId="2" applyFont="1" applyBorder="1" applyProtection="1"/>
    <xf numFmtId="0" fontId="8" fillId="0" borderId="22" xfId="2" applyFont="1" applyBorder="1" applyAlignment="1" applyProtection="1">
      <alignment horizontal="center"/>
      <protection hidden="1"/>
    </xf>
    <xf numFmtId="0" fontId="5" fillId="0" borderId="1" xfId="1" applyFont="1" applyBorder="1" applyAlignment="1"/>
    <xf numFmtId="0" fontId="5" fillId="0" borderId="1" xfId="1" applyFont="1" applyBorder="1" applyAlignment="1" applyProtection="1">
      <protection locked="0"/>
    </xf>
    <xf numFmtId="0" fontId="4" fillId="0" borderId="1" xfId="1" applyFont="1" applyBorder="1" applyAlignment="1">
      <alignment vertical="top"/>
    </xf>
    <xf numFmtId="0" fontId="5" fillId="0" borderId="1" xfId="1" applyFont="1" applyAlignment="1" applyProtection="1">
      <alignment vertical="center"/>
      <protection locked="0"/>
    </xf>
    <xf numFmtId="0" fontId="5" fillId="0" borderId="1" xfId="1" applyFont="1" applyAlignment="1" applyProtection="1">
      <alignment horizontal="center" vertical="center"/>
      <protection locked="0"/>
    </xf>
    <xf numFmtId="0" fontId="8" fillId="0" borderId="21" xfId="1" applyFont="1" applyBorder="1" applyAlignment="1" applyProtection="1">
      <alignment horizontal="center"/>
      <protection locked="0" hidden="1"/>
    </xf>
    <xf numFmtId="0" fontId="9" fillId="0" borderId="1" xfId="1" applyFont="1" applyProtection="1">
      <protection locked="0" hidden="1"/>
    </xf>
    <xf numFmtId="0" fontId="11" fillId="0" borderId="1" xfId="1" applyFont="1" applyProtection="1">
      <protection locked="0" hidden="1"/>
    </xf>
    <xf numFmtId="0" fontId="8" fillId="0" borderId="1" xfId="1" applyFont="1" applyAlignment="1">
      <alignment vertical="center"/>
    </xf>
    <xf numFmtId="49" fontId="5" fillId="0" borderId="1" xfId="1" applyNumberFormat="1" applyFont="1" applyBorder="1" applyAlignment="1"/>
    <xf numFmtId="0" fontId="5" fillId="0" borderId="1" xfId="1" applyFont="1" applyBorder="1" applyAlignment="1">
      <alignment wrapText="1"/>
    </xf>
    <xf numFmtId="0" fontId="5" fillId="14" borderId="22" xfId="1" applyFont="1" applyFill="1" applyBorder="1" applyAlignment="1" applyProtection="1">
      <protection locked="0"/>
    </xf>
    <xf numFmtId="0" fontId="5" fillId="14" borderId="22" xfId="1" applyFont="1" applyFill="1" applyBorder="1" applyAlignment="1"/>
    <xf numFmtId="0" fontId="6" fillId="16" borderId="22" xfId="1" applyFont="1" applyFill="1" applyBorder="1" applyAlignment="1">
      <alignment horizontal="left" vertical="top" wrapText="1"/>
    </xf>
    <xf numFmtId="0" fontId="5" fillId="0" borderId="22" xfId="1" applyFont="1" applyBorder="1" applyAlignment="1" applyProtection="1">
      <protection locked="0"/>
    </xf>
    <xf numFmtId="0" fontId="6" fillId="0" borderId="22" xfId="1" applyFont="1" applyFill="1" applyBorder="1" applyAlignment="1" applyProtection="1">
      <alignment horizontal="center" vertical="top" wrapText="1"/>
      <protection hidden="1"/>
    </xf>
    <xf numFmtId="0" fontId="5" fillId="0" borderId="22" xfId="1" applyFont="1" applyBorder="1" applyAlignment="1"/>
    <xf numFmtId="0" fontId="6" fillId="17" borderId="22" xfId="1" applyFont="1" applyFill="1" applyBorder="1" applyAlignment="1">
      <alignment horizontal="left" vertical="top" wrapText="1"/>
    </xf>
    <xf numFmtId="0" fontId="5" fillId="0" borderId="1" xfId="1" applyFont="1" applyFill="1" applyBorder="1" applyAlignment="1"/>
    <xf numFmtId="0" fontId="5" fillId="18" borderId="22" xfId="1" applyFont="1" applyFill="1" applyBorder="1" applyAlignment="1" applyProtection="1"/>
    <xf numFmtId="0" fontId="6" fillId="18" borderId="22" xfId="1" applyFont="1" applyFill="1" applyBorder="1" applyAlignment="1" applyProtection="1">
      <alignment horizontal="center" vertical="top" wrapText="1"/>
      <protection hidden="1"/>
    </xf>
    <xf numFmtId="0" fontId="6" fillId="18" borderId="22" xfId="1" applyFont="1" applyFill="1" applyBorder="1" applyAlignment="1" applyProtection="1">
      <alignment horizontal="left" vertical="top" wrapText="1"/>
    </xf>
    <xf numFmtId="0" fontId="5" fillId="19" borderId="22" xfId="1" applyFont="1" applyFill="1" applyBorder="1" applyAlignment="1" applyProtection="1">
      <protection locked="0"/>
    </xf>
    <xf numFmtId="0" fontId="5" fillId="20" borderId="22" xfId="1" applyFont="1" applyFill="1" applyBorder="1" applyAlignment="1" applyProtection="1">
      <alignment horizontal="center" vertical="top" wrapText="1"/>
      <protection locked="0"/>
    </xf>
    <xf numFmtId="0" fontId="4" fillId="19" borderId="22" xfId="1" applyFont="1" applyFill="1" applyBorder="1" applyAlignment="1" applyProtection="1">
      <alignment horizontal="center" vertical="top" wrapText="1"/>
    </xf>
    <xf numFmtId="0" fontId="5" fillId="19" borderId="22" xfId="1" applyFont="1" applyFill="1" applyBorder="1" applyAlignment="1">
      <alignment vertical="top" wrapText="1"/>
    </xf>
    <xf numFmtId="0" fontId="5" fillId="19" borderId="22" xfId="1" applyFont="1" applyFill="1" applyBorder="1" applyAlignment="1">
      <alignment horizontal="center" vertical="top" wrapText="1"/>
    </xf>
    <xf numFmtId="0" fontId="17" fillId="19" borderId="22" xfId="1" applyFont="1" applyFill="1" applyBorder="1" applyAlignment="1">
      <alignment horizontal="left" vertical="top" wrapText="1"/>
    </xf>
    <xf numFmtId="0" fontId="5" fillId="21" borderId="22" xfId="1" applyFont="1" applyFill="1" applyBorder="1" applyAlignment="1" applyProtection="1"/>
    <xf numFmtId="0" fontId="17" fillId="22" borderId="22" xfId="1" applyFont="1" applyFill="1" applyBorder="1" applyAlignment="1" applyProtection="1">
      <alignment horizontal="center" vertical="top" wrapText="1"/>
    </xf>
    <xf numFmtId="0" fontId="5" fillId="21" borderId="22" xfId="1" applyFont="1" applyFill="1" applyBorder="1" applyAlignment="1" applyProtection="1">
      <alignment vertical="top" wrapText="1"/>
    </xf>
    <xf numFmtId="0" fontId="5" fillId="21" borderId="22" xfId="1" applyFont="1" applyFill="1" applyBorder="1" applyAlignment="1" applyProtection="1">
      <alignment horizontal="center" vertical="top" wrapText="1"/>
    </xf>
    <xf numFmtId="0" fontId="17" fillId="21" borderId="22" xfId="1" applyFont="1" applyFill="1" applyBorder="1" applyAlignment="1" applyProtection="1">
      <alignment horizontal="left" vertical="top" wrapText="1"/>
    </xf>
    <xf numFmtId="0" fontId="4" fillId="18" borderId="22" xfId="1" applyFont="1" applyFill="1" applyBorder="1" applyAlignment="1" applyProtection="1">
      <alignment horizontal="left" vertical="top" wrapText="1"/>
      <protection hidden="1"/>
    </xf>
    <xf numFmtId="0" fontId="6" fillId="23" borderId="22" xfId="1" applyFont="1" applyFill="1" applyBorder="1" applyAlignment="1" applyProtection="1">
      <alignment horizontal="center" vertical="top" wrapText="1"/>
      <protection hidden="1"/>
    </xf>
    <xf numFmtId="0" fontId="6" fillId="23" borderId="22" xfId="1" applyFont="1" applyFill="1" applyBorder="1" applyAlignment="1" applyProtection="1">
      <alignment horizontal="left" vertical="top" wrapText="1"/>
    </xf>
    <xf numFmtId="0" fontId="5" fillId="19" borderId="22" xfId="1" applyFont="1" applyFill="1" applyBorder="1" applyAlignment="1">
      <alignment horizontal="left" vertical="top" wrapText="1"/>
    </xf>
    <xf numFmtId="0" fontId="5" fillId="24" borderId="22" xfId="1" applyFont="1" applyFill="1" applyBorder="1" applyAlignment="1" applyProtection="1">
      <protection locked="0"/>
    </xf>
    <xf numFmtId="0" fontId="4" fillId="24" borderId="22" xfId="1" applyFont="1" applyFill="1" applyBorder="1" applyAlignment="1" applyProtection="1">
      <alignment horizontal="center" vertical="top" wrapText="1"/>
    </xf>
    <xf numFmtId="0" fontId="5" fillId="24" borderId="22" xfId="1" applyFont="1" applyFill="1" applyBorder="1" applyAlignment="1">
      <alignment vertical="top" wrapText="1"/>
    </xf>
    <xf numFmtId="0" fontId="5" fillId="24" borderId="22" xfId="1" applyFont="1" applyFill="1" applyBorder="1" applyAlignment="1">
      <alignment horizontal="center" vertical="top" wrapText="1"/>
    </xf>
    <xf numFmtId="0" fontId="17" fillId="24" borderId="22" xfId="1" applyFont="1" applyFill="1" applyBorder="1" applyAlignment="1">
      <alignment horizontal="left" vertical="top" wrapText="1"/>
    </xf>
    <xf numFmtId="0" fontId="21" fillId="21" borderId="22" xfId="1" applyFont="1" applyFill="1" applyBorder="1" applyAlignment="1" applyProtection="1">
      <alignment horizontal="center" vertical="top" wrapText="1"/>
    </xf>
    <xf numFmtId="0" fontId="5" fillId="24" borderId="22" xfId="1" applyFont="1" applyFill="1" applyBorder="1" applyAlignment="1">
      <alignment horizontal="left" vertical="top" wrapText="1"/>
    </xf>
    <xf numFmtId="0" fontId="5" fillId="19" borderId="22" xfId="1" applyFont="1" applyFill="1" applyBorder="1" applyAlignment="1" applyProtection="1">
      <alignment horizontal="center" vertical="top" wrapText="1"/>
      <protection locked="0"/>
    </xf>
    <xf numFmtId="0" fontId="6" fillId="21" borderId="22" xfId="1" applyFont="1" applyFill="1" applyBorder="1" applyAlignment="1" applyProtection="1">
      <alignment horizontal="center" vertical="top" wrapText="1"/>
    </xf>
    <xf numFmtId="0" fontId="4" fillId="21" borderId="22" xfId="1" applyFont="1" applyFill="1" applyBorder="1" applyAlignment="1" applyProtection="1">
      <alignment horizontal="left" vertical="top" wrapText="1"/>
    </xf>
    <xf numFmtId="0" fontId="6" fillId="22" borderId="22" xfId="1" applyFont="1" applyFill="1" applyBorder="1" applyAlignment="1" applyProtection="1">
      <alignment horizontal="center" vertical="top" wrapText="1"/>
    </xf>
    <xf numFmtId="0" fontId="5" fillId="0" borderId="1" xfId="1" applyFont="1" applyBorder="1" applyAlignment="1" applyProtection="1"/>
    <xf numFmtId="0" fontId="5" fillId="24" borderId="22" xfId="1" applyFont="1" applyFill="1" applyBorder="1" applyAlignment="1" applyProtection="1"/>
    <xf numFmtId="0" fontId="5" fillId="24" borderId="22" xfId="1" applyFont="1" applyFill="1" applyBorder="1" applyAlignment="1" applyProtection="1">
      <alignment vertical="top" wrapText="1"/>
    </xf>
    <xf numFmtId="0" fontId="5" fillId="24" borderId="22" xfId="1" applyFont="1" applyFill="1" applyBorder="1" applyAlignment="1" applyProtection="1">
      <alignment horizontal="center" vertical="top" wrapText="1"/>
    </xf>
    <xf numFmtId="0" fontId="5" fillId="24" borderId="22" xfId="1" applyFont="1" applyFill="1" applyBorder="1" applyAlignment="1" applyProtection="1">
      <alignment horizontal="left" vertical="top" wrapText="1"/>
    </xf>
    <xf numFmtId="0" fontId="17" fillId="25" borderId="22" xfId="1" applyFont="1" applyFill="1" applyBorder="1" applyAlignment="1" applyProtection="1">
      <alignment horizontal="center" vertical="top" wrapText="1"/>
    </xf>
    <xf numFmtId="0" fontId="5" fillId="18" borderId="22" xfId="1" applyFont="1" applyFill="1" applyBorder="1" applyAlignment="1" applyProtection="1">
      <protection locked="0"/>
    </xf>
    <xf numFmtId="0" fontId="4" fillId="24" borderId="22" xfId="1" applyFont="1" applyFill="1" applyBorder="1" applyAlignment="1" applyProtection="1">
      <alignment vertical="top"/>
      <protection hidden="1"/>
    </xf>
    <xf numFmtId="0" fontId="4" fillId="21" borderId="22" xfId="1" applyFont="1" applyFill="1" applyBorder="1" applyAlignment="1" applyProtection="1">
      <alignment vertical="top"/>
      <protection hidden="1"/>
    </xf>
    <xf numFmtId="0" fontId="4" fillId="21" borderId="22" xfId="1" applyFont="1" applyFill="1" applyBorder="1" applyAlignment="1" applyProtection="1">
      <alignment vertical="top"/>
    </xf>
    <xf numFmtId="0" fontId="5" fillId="0" borderId="23" xfId="1" applyFont="1" applyBorder="1" applyAlignment="1"/>
    <xf numFmtId="0" fontId="17" fillId="26" borderId="22" xfId="1" applyFont="1" applyFill="1" applyBorder="1" applyAlignment="1" applyProtection="1">
      <alignment horizontal="center" vertical="top"/>
    </xf>
    <xf numFmtId="0" fontId="17" fillId="27" borderId="22" xfId="1" applyFont="1" applyFill="1" applyBorder="1" applyAlignment="1" applyProtection="1">
      <alignment horizontal="center" vertical="top" wrapText="1"/>
    </xf>
    <xf numFmtId="0" fontId="17" fillId="26" borderId="22" xfId="1" applyFont="1" applyFill="1" applyBorder="1" applyAlignment="1" applyProtection="1">
      <alignment horizontal="center" vertical="top" wrapText="1"/>
    </xf>
    <xf numFmtId="0" fontId="3" fillId="0" borderId="1" xfId="1" applyFont="1" applyAlignment="1" applyProtection="1">
      <alignment vertical="center"/>
      <protection locked="0"/>
    </xf>
    <xf numFmtId="0" fontId="5" fillId="0" borderId="1" xfId="1" applyFont="1" applyAlignment="1">
      <alignment vertical="center"/>
    </xf>
    <xf numFmtId="0" fontId="9" fillId="0" borderId="1" xfId="1" applyFont="1" applyProtection="1">
      <protection locked="0"/>
    </xf>
    <xf numFmtId="0" fontId="5" fillId="0" borderId="1" xfId="1" applyFont="1" applyFill="1" applyAlignment="1">
      <alignment vertical="center"/>
    </xf>
    <xf numFmtId="0" fontId="4" fillId="0" borderId="1" xfId="1" applyFont="1" applyFill="1" applyAlignment="1">
      <alignment vertical="center"/>
    </xf>
    <xf numFmtId="0" fontId="5" fillId="0" borderId="24" xfId="1" applyFont="1" applyBorder="1" applyAlignment="1" applyProtection="1">
      <alignment horizontal="center" vertical="center"/>
      <protection locked="0"/>
    </xf>
    <xf numFmtId="0" fontId="9" fillId="0" borderId="24" xfId="1" applyFont="1" applyBorder="1" applyProtection="1">
      <protection locked="0"/>
    </xf>
    <xf numFmtId="0" fontId="4" fillId="0" borderId="1" xfId="1" applyFont="1" applyFill="1" applyAlignment="1">
      <alignment vertical="center" wrapText="1"/>
    </xf>
    <xf numFmtId="0" fontId="11" fillId="0" borderId="1" xfId="1" applyFont="1" applyProtection="1">
      <protection locked="0"/>
    </xf>
    <xf numFmtId="0" fontId="4" fillId="0" borderId="1" xfId="1" applyFont="1" applyAlignment="1">
      <alignment vertical="center"/>
    </xf>
    <xf numFmtId="0" fontId="4" fillId="0" borderId="1" xfId="1" applyFont="1" applyAlignment="1">
      <alignment horizontal="left" vertical="center"/>
    </xf>
    <xf numFmtId="0" fontId="4" fillId="28" borderId="3" xfId="1" applyFont="1" applyFill="1" applyBorder="1" applyAlignment="1" applyProtection="1">
      <alignment horizontal="center" vertical="center"/>
      <protection hidden="1"/>
    </xf>
    <xf numFmtId="0" fontId="4" fillId="28" borderId="3" xfId="1" applyFont="1" applyFill="1" applyBorder="1" applyAlignment="1" applyProtection="1">
      <alignment vertical="center"/>
      <protection hidden="1"/>
    </xf>
    <xf numFmtId="0" fontId="3" fillId="28" borderId="3" xfId="1" applyFont="1" applyFill="1" applyBorder="1" applyAlignment="1" applyProtection="1">
      <alignment horizontal="left" vertical="center"/>
      <protection hidden="1"/>
    </xf>
    <xf numFmtId="0" fontId="4" fillId="18" borderId="3" xfId="1" applyFont="1" applyFill="1" applyBorder="1" applyAlignment="1" applyProtection="1">
      <alignment vertical="center"/>
      <protection hidden="1"/>
    </xf>
    <xf numFmtId="0" fontId="3" fillId="18" borderId="3" xfId="1" applyFont="1" applyFill="1" applyBorder="1" applyAlignment="1" applyProtection="1">
      <alignment horizontal="left" vertical="center"/>
      <protection hidden="1"/>
    </xf>
    <xf numFmtId="0" fontId="4" fillId="0" borderId="3" xfId="1" applyFont="1" applyFill="1" applyBorder="1" applyAlignment="1" applyProtection="1">
      <alignment vertical="center"/>
      <protection hidden="1"/>
    </xf>
    <xf numFmtId="0" fontId="4" fillId="0" borderId="3" xfId="1" applyFont="1" applyBorder="1" applyAlignment="1" applyProtection="1">
      <alignment vertical="center"/>
      <protection hidden="1"/>
    </xf>
    <xf numFmtId="0" fontId="4" fillId="0" borderId="3" xfId="1" applyFont="1" applyBorder="1" applyAlignment="1" applyProtection="1">
      <alignment horizontal="left" vertical="center"/>
      <protection hidden="1"/>
    </xf>
    <xf numFmtId="0" fontId="4" fillId="0" borderId="3" xfId="1" applyFont="1" applyFill="1" applyBorder="1" applyAlignment="1" applyProtection="1">
      <alignment horizontal="right" vertical="center"/>
      <protection hidden="1"/>
    </xf>
    <xf numFmtId="0" fontId="4" fillId="0" borderId="3" xfId="1" applyFont="1" applyBorder="1" applyAlignment="1" applyProtection="1">
      <alignment horizontal="right" vertical="center"/>
      <protection hidden="1"/>
    </xf>
    <xf numFmtId="0" fontId="3" fillId="0" borderId="3" xfId="1" applyFont="1" applyBorder="1" applyAlignment="1" applyProtection="1">
      <alignment horizontal="left" vertical="center"/>
      <protection hidden="1"/>
    </xf>
    <xf numFmtId="0" fontId="4" fillId="0" borderId="1" xfId="1" applyFont="1" applyFill="1" applyAlignment="1" applyProtection="1">
      <alignment vertical="center"/>
      <protection hidden="1"/>
    </xf>
    <xf numFmtId="0" fontId="3" fillId="0" borderId="3" xfId="1" applyFont="1" applyFill="1" applyBorder="1" applyAlignment="1" applyProtection="1">
      <alignment horizontal="right" vertical="center"/>
      <protection hidden="1"/>
    </xf>
    <xf numFmtId="0" fontId="3" fillId="0" borderId="3" xfId="1" applyFont="1" applyFill="1" applyBorder="1" applyAlignment="1" applyProtection="1">
      <alignment horizontal="left" vertical="center"/>
      <protection hidden="1"/>
    </xf>
    <xf numFmtId="0" fontId="3" fillId="0" borderId="3" xfId="1" applyFont="1" applyBorder="1" applyAlignment="1" applyProtection="1">
      <alignment horizontal="center" vertical="center" wrapText="1"/>
      <protection hidden="1"/>
    </xf>
    <xf numFmtId="0" fontId="3" fillId="0" borderId="3" xfId="1" applyFont="1" applyBorder="1" applyAlignment="1" applyProtection="1">
      <alignment horizontal="center" vertical="center"/>
      <protection hidden="1"/>
    </xf>
    <xf numFmtId="0" fontId="3" fillId="0" borderId="1" xfId="1" applyFont="1" applyFill="1" applyAlignment="1">
      <alignment vertical="center"/>
    </xf>
    <xf numFmtId="0" fontId="3" fillId="0" borderId="1" xfId="1" applyFont="1" applyFill="1" applyAlignment="1">
      <alignment horizontal="left" vertical="center"/>
    </xf>
    <xf numFmtId="0" fontId="4" fillId="0" borderId="1" xfId="1" applyFont="1" applyAlignment="1" applyProtection="1">
      <alignment vertical="center"/>
      <protection locked="0"/>
    </xf>
    <xf numFmtId="0" fontId="3" fillId="0" borderId="1" xfId="1" applyFont="1" applyFill="1" applyAlignment="1" applyProtection="1">
      <alignment vertical="center"/>
      <protection locked="0"/>
    </xf>
    <xf numFmtId="0" fontId="3" fillId="0" borderId="1" xfId="1" applyFont="1" applyFill="1" applyAlignment="1" applyProtection="1">
      <alignment horizontal="left" vertical="center"/>
      <protection locked="0"/>
    </xf>
    <xf numFmtId="2" fontId="9" fillId="11" borderId="1" xfId="0" applyNumberFormat="1" applyFont="1" applyFill="1" applyBorder="1" applyProtection="1">
      <protection hidden="1"/>
    </xf>
    <xf numFmtId="0" fontId="9" fillId="0" borderId="0" xfId="0" applyFont="1" applyFill="1"/>
    <xf numFmtId="10" fontId="9" fillId="0" borderId="0" xfId="0" applyNumberFormat="1" applyFont="1" applyFill="1" applyAlignment="1">
      <alignment horizontal="left"/>
    </xf>
    <xf numFmtId="4" fontId="9" fillId="0" borderId="0" xfId="0" applyNumberFormat="1" applyFont="1" applyFill="1" applyAlignment="1">
      <alignment horizontal="left"/>
    </xf>
    <xf numFmtId="0" fontId="14" fillId="0" borderId="1" xfId="1" applyFont="1" applyAlignment="1" applyProtection="1">
      <alignment horizontal="right"/>
      <protection hidden="1"/>
    </xf>
    <xf numFmtId="0" fontId="8" fillId="0" borderId="0" xfId="0" applyFont="1" applyAlignment="1">
      <alignment horizontal="left"/>
    </xf>
    <xf numFmtId="0" fontId="9" fillId="0" borderId="0" xfId="0" applyFont="1" applyAlignment="1"/>
    <xf numFmtId="0" fontId="8" fillId="0" borderId="5" xfId="0" applyFont="1" applyBorder="1" applyAlignment="1" applyProtection="1">
      <alignment horizontal="left" vertical="center"/>
      <protection hidden="1"/>
    </xf>
    <xf numFmtId="0" fontId="9" fillId="0" borderId="6" xfId="0" applyFont="1" applyBorder="1" applyProtection="1">
      <protection hidden="1"/>
    </xf>
    <xf numFmtId="0" fontId="8" fillId="0" borderId="1" xfId="2" applyFont="1" applyAlignment="1" applyProtection="1">
      <alignment horizontal="left"/>
      <protection locked="0"/>
    </xf>
    <xf numFmtId="0" fontId="14" fillId="0" borderId="1" xfId="2" applyFont="1" applyAlignment="1" applyProtection="1">
      <alignment horizontal="right"/>
      <protection hidden="1"/>
    </xf>
    <xf numFmtId="0" fontId="21" fillId="21" borderId="22" xfId="1" applyFont="1" applyFill="1" applyBorder="1" applyAlignment="1" applyProtection="1">
      <alignment horizontal="center" vertical="top" wrapText="1"/>
    </xf>
    <xf numFmtId="0" fontId="17" fillId="21" borderId="22" xfId="1" applyFont="1" applyFill="1" applyBorder="1" applyAlignment="1" applyProtection="1">
      <alignment horizontal="left" vertical="top" wrapText="1"/>
    </xf>
    <xf numFmtId="0" fontId="6" fillId="15" borderId="22" xfId="1" applyFont="1" applyFill="1" applyBorder="1" applyAlignment="1" applyProtection="1">
      <alignment horizontal="center" vertical="top" wrapText="1"/>
      <protection hidden="1"/>
    </xf>
    <xf numFmtId="0" fontId="9" fillId="14" borderId="22" xfId="1" applyFont="1" applyFill="1" applyBorder="1" applyProtection="1">
      <protection hidden="1"/>
    </xf>
    <xf numFmtId="0" fontId="8" fillId="0" borderId="21" xfId="1" applyFont="1" applyBorder="1" applyAlignment="1" applyProtection="1">
      <alignment horizontal="center"/>
      <protection locked="0"/>
    </xf>
    <xf numFmtId="0" fontId="9" fillId="0" borderId="24" xfId="1" applyFont="1" applyBorder="1" applyAlignment="1" applyProtection="1">
      <alignment horizontal="center"/>
      <protection locked="0"/>
    </xf>
    <xf numFmtId="0" fontId="8" fillId="0" borderId="1" xfId="1" applyFont="1" applyBorder="1" applyAlignment="1" applyProtection="1">
      <alignment horizontal="center"/>
      <protection locked="0"/>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showGridLines="0" tabSelected="1" zoomScale="102" zoomScaleNormal="102" workbookViewId="0"/>
  </sheetViews>
  <sheetFormatPr defaultColWidth="14.44140625" defaultRowHeight="15" customHeight="1" x14ac:dyDescent="0.25"/>
  <cols>
    <col min="1" max="1" width="5.33203125" style="9" customWidth="1"/>
    <col min="2" max="2" width="85.33203125" style="9" customWidth="1"/>
    <col min="3" max="5" width="50.6640625" style="9" customWidth="1"/>
    <col min="6" max="26" width="9.109375" style="9" customWidth="1"/>
    <col min="27" max="16384" width="14.44140625" style="9"/>
  </cols>
  <sheetData>
    <row r="1" spans="1:26" ht="13.2" x14ac:dyDescent="0.25">
      <c r="A1" s="6" t="s">
        <v>0</v>
      </c>
      <c r="B1" s="7"/>
      <c r="C1" s="7"/>
      <c r="D1" s="7"/>
      <c r="E1" s="7"/>
      <c r="F1" s="8"/>
      <c r="G1" s="8"/>
      <c r="H1" s="8"/>
      <c r="I1" s="8"/>
      <c r="J1" s="8"/>
      <c r="K1" s="8"/>
      <c r="L1" s="8"/>
      <c r="M1" s="8"/>
      <c r="N1" s="8"/>
      <c r="O1" s="8"/>
      <c r="P1" s="8"/>
      <c r="Q1" s="8"/>
      <c r="R1" s="8"/>
      <c r="S1" s="8"/>
      <c r="T1" s="8"/>
      <c r="U1" s="8"/>
      <c r="V1" s="8"/>
      <c r="W1" s="8"/>
      <c r="X1" s="8"/>
      <c r="Y1" s="8"/>
      <c r="Z1" s="8"/>
    </row>
    <row r="2" spans="1:26" ht="13.2" x14ac:dyDescent="0.25">
      <c r="A2" s="6" t="s">
        <v>1</v>
      </c>
      <c r="B2" s="7"/>
      <c r="C2" s="7"/>
      <c r="D2" s="7"/>
      <c r="E2" s="7"/>
      <c r="F2" s="8"/>
      <c r="G2" s="8"/>
      <c r="H2" s="8"/>
      <c r="I2" s="8"/>
      <c r="J2" s="8"/>
      <c r="K2" s="8"/>
      <c r="L2" s="8"/>
      <c r="M2" s="8"/>
      <c r="N2" s="8"/>
      <c r="O2" s="8"/>
      <c r="P2" s="8"/>
      <c r="Q2" s="8"/>
      <c r="R2" s="8"/>
      <c r="S2" s="8"/>
      <c r="T2" s="8"/>
      <c r="U2" s="8"/>
      <c r="V2" s="8"/>
      <c r="W2" s="8"/>
      <c r="X2" s="8"/>
      <c r="Y2" s="8"/>
      <c r="Z2" s="8"/>
    </row>
    <row r="3" spans="1:26" ht="13.2" x14ac:dyDescent="0.25">
      <c r="A3" s="10" t="s">
        <v>2</v>
      </c>
      <c r="B3" s="7"/>
      <c r="C3" s="7"/>
      <c r="D3" s="7"/>
      <c r="E3" s="7"/>
      <c r="F3" s="8"/>
      <c r="G3" s="8"/>
      <c r="H3" s="8"/>
      <c r="I3" s="8"/>
      <c r="J3" s="8"/>
      <c r="K3" s="8"/>
      <c r="L3" s="8"/>
      <c r="M3" s="8"/>
      <c r="N3" s="8"/>
      <c r="O3" s="8"/>
      <c r="P3" s="8"/>
      <c r="Q3" s="8"/>
      <c r="R3" s="8"/>
      <c r="S3" s="8"/>
      <c r="T3" s="8"/>
      <c r="U3" s="8"/>
      <c r="V3" s="8"/>
      <c r="W3" s="8"/>
      <c r="X3" s="8"/>
      <c r="Y3" s="8"/>
      <c r="Z3" s="8"/>
    </row>
    <row r="4" spans="1:26" ht="13.2" x14ac:dyDescent="0.25">
      <c r="A4" s="11"/>
      <c r="B4" s="8"/>
      <c r="C4" s="8"/>
      <c r="D4" s="8"/>
      <c r="E4" s="8"/>
      <c r="F4" s="8"/>
      <c r="G4" s="8"/>
      <c r="H4" s="8"/>
      <c r="I4" s="8"/>
      <c r="J4" s="8"/>
      <c r="K4" s="8"/>
      <c r="L4" s="8"/>
      <c r="M4" s="8"/>
      <c r="N4" s="8"/>
      <c r="O4" s="8"/>
      <c r="P4" s="8"/>
      <c r="Q4" s="8"/>
      <c r="R4" s="8"/>
      <c r="S4" s="8"/>
      <c r="T4" s="8"/>
      <c r="U4" s="8"/>
      <c r="V4" s="8"/>
      <c r="W4" s="8"/>
      <c r="X4" s="8"/>
      <c r="Y4" s="8"/>
      <c r="Z4" s="8"/>
    </row>
    <row r="5" spans="1:26" s="48" customFormat="1" ht="13.2" x14ac:dyDescent="0.25">
      <c r="A5" s="45" t="s">
        <v>191</v>
      </c>
      <c r="B5" s="46"/>
      <c r="C5" s="46"/>
      <c r="D5" s="46"/>
      <c r="E5" s="46"/>
      <c r="F5" s="47"/>
      <c r="G5" s="47"/>
      <c r="H5" s="47"/>
      <c r="I5" s="47"/>
      <c r="J5" s="47"/>
      <c r="K5" s="47"/>
      <c r="L5" s="47"/>
      <c r="M5" s="47"/>
      <c r="N5" s="47"/>
      <c r="O5" s="47"/>
      <c r="P5" s="47"/>
      <c r="Q5" s="47"/>
      <c r="R5" s="47"/>
      <c r="S5" s="47"/>
      <c r="T5" s="47"/>
      <c r="U5" s="47"/>
      <c r="V5" s="47"/>
      <c r="W5" s="47"/>
      <c r="X5" s="47"/>
      <c r="Y5" s="47"/>
      <c r="Z5" s="47"/>
    </row>
    <row r="6" spans="1:26" s="48" customFormat="1" ht="13.2" x14ac:dyDescent="0.25">
      <c r="A6" s="45" t="s">
        <v>3</v>
      </c>
      <c r="B6" s="46"/>
      <c r="C6" s="46"/>
      <c r="D6" s="46"/>
      <c r="E6" s="46"/>
      <c r="F6" s="47"/>
      <c r="G6" s="47"/>
      <c r="H6" s="47"/>
      <c r="I6" s="47"/>
      <c r="J6" s="47"/>
      <c r="K6" s="47"/>
      <c r="L6" s="47"/>
      <c r="M6" s="47"/>
      <c r="N6" s="47"/>
      <c r="O6" s="47"/>
      <c r="P6" s="47"/>
      <c r="Q6" s="47"/>
      <c r="R6" s="47"/>
      <c r="S6" s="47"/>
      <c r="T6" s="47"/>
      <c r="U6" s="47"/>
      <c r="V6" s="47"/>
      <c r="W6" s="47"/>
      <c r="X6" s="47"/>
      <c r="Y6" s="47"/>
      <c r="Z6" s="47"/>
    </row>
    <row r="7" spans="1:26" s="48" customFormat="1" ht="13.2" x14ac:dyDescent="0.25">
      <c r="A7" s="45" t="s">
        <v>4</v>
      </c>
      <c r="B7" s="46"/>
      <c r="C7" s="46"/>
      <c r="D7" s="46"/>
      <c r="E7" s="46"/>
      <c r="F7" s="47"/>
      <c r="G7" s="47"/>
      <c r="H7" s="47"/>
      <c r="I7" s="47"/>
      <c r="J7" s="47"/>
      <c r="K7" s="47"/>
      <c r="L7" s="47"/>
      <c r="M7" s="47"/>
      <c r="N7" s="47"/>
      <c r="O7" s="47"/>
      <c r="P7" s="47"/>
      <c r="Q7" s="47"/>
      <c r="R7" s="47"/>
      <c r="S7" s="47"/>
      <c r="T7" s="47"/>
      <c r="U7" s="47"/>
      <c r="V7" s="47"/>
      <c r="W7" s="47"/>
      <c r="X7" s="47"/>
      <c r="Y7" s="47"/>
      <c r="Z7" s="47"/>
    </row>
    <row r="8" spans="1:26" s="48" customFormat="1" ht="13.2" x14ac:dyDescent="0.25">
      <c r="A8" s="45" t="s">
        <v>5</v>
      </c>
      <c r="B8" s="46"/>
      <c r="C8" s="46"/>
      <c r="D8" s="46"/>
      <c r="E8" s="46"/>
      <c r="F8" s="47"/>
      <c r="G8" s="47"/>
      <c r="H8" s="47"/>
      <c r="I8" s="47"/>
      <c r="J8" s="47"/>
      <c r="K8" s="47"/>
      <c r="L8" s="47"/>
      <c r="M8" s="47"/>
      <c r="N8" s="47"/>
      <c r="O8" s="47"/>
      <c r="P8" s="47"/>
      <c r="Q8" s="47"/>
      <c r="R8" s="47"/>
      <c r="S8" s="47"/>
      <c r="T8" s="47"/>
      <c r="U8" s="47"/>
      <c r="V8" s="47"/>
      <c r="W8" s="47"/>
      <c r="X8" s="47"/>
      <c r="Y8" s="47"/>
      <c r="Z8" s="47"/>
    </row>
    <row r="9" spans="1:26" s="48" customFormat="1" ht="13.2" x14ac:dyDescent="0.25">
      <c r="A9" s="45" t="s">
        <v>6</v>
      </c>
      <c r="B9" s="46"/>
      <c r="C9" s="46"/>
      <c r="D9" s="46"/>
      <c r="E9" s="46"/>
      <c r="F9" s="47"/>
      <c r="G9" s="47"/>
      <c r="H9" s="47"/>
      <c r="I9" s="47"/>
      <c r="J9" s="47"/>
      <c r="K9" s="47"/>
      <c r="L9" s="47"/>
      <c r="M9" s="47"/>
      <c r="N9" s="47"/>
      <c r="O9" s="47"/>
      <c r="P9" s="47"/>
      <c r="Q9" s="47"/>
      <c r="R9" s="47"/>
      <c r="S9" s="47"/>
      <c r="T9" s="47"/>
      <c r="U9" s="47"/>
      <c r="V9" s="47"/>
      <c r="W9" s="47"/>
      <c r="X9" s="47"/>
      <c r="Y9" s="47"/>
      <c r="Z9" s="47"/>
    </row>
    <row r="10" spans="1:26" s="48" customFormat="1" ht="13.2" x14ac:dyDescent="0.25">
      <c r="A10" s="45" t="s">
        <v>7</v>
      </c>
      <c r="B10" s="46"/>
      <c r="C10" s="46"/>
      <c r="D10" s="46"/>
      <c r="E10" s="46"/>
      <c r="F10" s="47"/>
      <c r="G10" s="47"/>
      <c r="H10" s="47"/>
      <c r="I10" s="47"/>
      <c r="J10" s="47"/>
      <c r="K10" s="47"/>
      <c r="L10" s="47"/>
      <c r="M10" s="47"/>
      <c r="N10" s="47"/>
      <c r="O10" s="47"/>
      <c r="P10" s="47"/>
      <c r="Q10" s="47"/>
      <c r="R10" s="47"/>
      <c r="S10" s="47"/>
      <c r="T10" s="47"/>
      <c r="U10" s="47"/>
      <c r="V10" s="47"/>
      <c r="W10" s="47"/>
      <c r="X10" s="47"/>
      <c r="Y10" s="47"/>
      <c r="Z10" s="47"/>
    </row>
    <row r="11" spans="1:26" s="48" customFormat="1" ht="13.2" x14ac:dyDescent="0.25">
      <c r="A11" s="45" t="s">
        <v>8</v>
      </c>
      <c r="B11" s="46"/>
      <c r="C11" s="46"/>
      <c r="D11" s="46"/>
      <c r="E11" s="46"/>
      <c r="F11" s="47"/>
      <c r="G11" s="47"/>
      <c r="H11" s="47"/>
      <c r="I11" s="47"/>
      <c r="J11" s="47"/>
      <c r="K11" s="47"/>
      <c r="L11" s="47"/>
      <c r="M11" s="47"/>
      <c r="N11" s="47"/>
      <c r="O11" s="47"/>
      <c r="P11" s="47"/>
      <c r="Q11" s="47"/>
      <c r="R11" s="47"/>
      <c r="S11" s="47"/>
      <c r="T11" s="47"/>
      <c r="U11" s="47"/>
      <c r="V11" s="47"/>
      <c r="W11" s="47"/>
      <c r="X11" s="47"/>
      <c r="Y11" s="47"/>
      <c r="Z11" s="47"/>
    </row>
    <row r="12" spans="1:26" ht="13.2" x14ac:dyDescent="0.25">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3.2" x14ac:dyDescent="0.25">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3.2" x14ac:dyDescent="0.25">
      <c r="A14" s="8" t="s">
        <v>185</v>
      </c>
      <c r="B14" s="8"/>
      <c r="C14" s="8"/>
      <c r="D14" s="8"/>
      <c r="E14" s="8"/>
      <c r="F14" s="8"/>
      <c r="G14" s="8"/>
      <c r="H14" s="8"/>
      <c r="I14" s="8"/>
      <c r="J14" s="8"/>
      <c r="K14" s="8"/>
      <c r="L14" s="8"/>
      <c r="M14" s="8"/>
      <c r="N14" s="8"/>
      <c r="O14" s="8"/>
      <c r="P14" s="8"/>
      <c r="Q14" s="8"/>
      <c r="R14" s="8"/>
      <c r="S14" s="8"/>
      <c r="T14" s="8"/>
      <c r="U14" s="8"/>
      <c r="V14" s="8"/>
      <c r="W14" s="8"/>
      <c r="X14" s="8"/>
      <c r="Y14" s="8"/>
      <c r="Z14" s="8"/>
    </row>
    <row r="15" spans="1:26" ht="13.2" x14ac:dyDescent="0.25">
      <c r="A15" s="8"/>
      <c r="B15" s="12" t="s">
        <v>9</v>
      </c>
      <c r="C15" s="8"/>
      <c r="D15" s="8"/>
      <c r="E15" s="8"/>
      <c r="F15" s="8"/>
      <c r="G15" s="8"/>
      <c r="H15" s="8"/>
      <c r="I15" s="8"/>
      <c r="J15" s="8"/>
      <c r="K15" s="8"/>
      <c r="L15" s="8"/>
      <c r="M15" s="8"/>
      <c r="N15" s="8"/>
      <c r="O15" s="8"/>
      <c r="P15" s="8"/>
      <c r="Q15" s="8"/>
      <c r="R15" s="8"/>
      <c r="S15" s="8"/>
      <c r="T15" s="8"/>
      <c r="U15" s="8"/>
      <c r="V15" s="8"/>
      <c r="W15" s="8"/>
      <c r="X15" s="8"/>
      <c r="Y15" s="8"/>
      <c r="Z15" s="8"/>
    </row>
    <row r="16" spans="1:26" ht="13.2" x14ac:dyDescent="0.25">
      <c r="A16" s="8"/>
      <c r="B16" s="12"/>
      <c r="C16" s="8"/>
      <c r="D16" s="8"/>
      <c r="E16" s="8"/>
      <c r="F16" s="8"/>
      <c r="G16" s="8"/>
      <c r="H16" s="8"/>
      <c r="I16" s="8"/>
      <c r="J16" s="8"/>
      <c r="K16" s="8"/>
      <c r="L16" s="8"/>
      <c r="M16" s="8"/>
      <c r="N16" s="8"/>
      <c r="O16" s="8"/>
      <c r="P16" s="8"/>
      <c r="Q16" s="8"/>
      <c r="R16" s="8"/>
      <c r="S16" s="8"/>
      <c r="T16" s="8"/>
      <c r="U16" s="8"/>
      <c r="V16" s="8"/>
      <c r="W16" s="8"/>
      <c r="X16" s="8"/>
      <c r="Y16" s="8"/>
      <c r="Z16" s="8"/>
    </row>
    <row r="17" spans="1:26" ht="13.2" x14ac:dyDescent="0.25">
      <c r="A17" s="8"/>
      <c r="B17" s="13" t="s">
        <v>10</v>
      </c>
      <c r="C17" s="49"/>
      <c r="D17" s="8"/>
      <c r="E17" s="8"/>
      <c r="F17" s="8"/>
      <c r="G17" s="8"/>
      <c r="H17" s="8"/>
      <c r="I17" s="8"/>
      <c r="J17" s="8"/>
      <c r="K17" s="8"/>
      <c r="L17" s="8"/>
      <c r="M17" s="8"/>
      <c r="N17" s="8"/>
      <c r="O17" s="8"/>
      <c r="P17" s="8"/>
      <c r="Q17" s="8"/>
      <c r="R17" s="8"/>
      <c r="S17" s="8"/>
      <c r="T17" s="8"/>
      <c r="U17" s="8"/>
      <c r="V17" s="8"/>
      <c r="W17" s="8"/>
      <c r="X17" s="8"/>
      <c r="Y17" s="8"/>
      <c r="Z17" s="8"/>
    </row>
    <row r="18" spans="1:26" ht="13.2" x14ac:dyDescent="0.25">
      <c r="A18" s="8"/>
      <c r="B18" s="8" t="s">
        <v>11</v>
      </c>
      <c r="C18" s="49"/>
      <c r="D18" s="8"/>
      <c r="E18" s="8"/>
      <c r="F18" s="8"/>
      <c r="G18" s="8"/>
      <c r="H18" s="8"/>
      <c r="I18" s="8"/>
      <c r="J18" s="8"/>
      <c r="K18" s="8"/>
      <c r="L18" s="8"/>
      <c r="M18" s="8"/>
      <c r="N18" s="8"/>
      <c r="O18" s="8"/>
      <c r="P18" s="8"/>
      <c r="Q18" s="8"/>
      <c r="R18" s="8"/>
      <c r="S18" s="8"/>
      <c r="T18" s="8"/>
      <c r="U18" s="8"/>
      <c r="V18" s="8"/>
      <c r="W18" s="8"/>
      <c r="X18" s="8"/>
      <c r="Y18" s="8"/>
      <c r="Z18" s="8"/>
    </row>
    <row r="19" spans="1:26" ht="13.2" x14ac:dyDescent="0.25">
      <c r="A19" s="8"/>
      <c r="B19" s="13" t="s">
        <v>12</v>
      </c>
      <c r="C19" s="49"/>
      <c r="D19" s="8"/>
      <c r="E19" s="8"/>
      <c r="F19" s="8"/>
      <c r="G19" s="8"/>
      <c r="H19" s="8"/>
      <c r="I19" s="8"/>
      <c r="J19" s="8"/>
      <c r="K19" s="8"/>
      <c r="L19" s="8"/>
      <c r="M19" s="8"/>
      <c r="N19" s="8"/>
      <c r="O19" s="8"/>
      <c r="P19" s="8"/>
      <c r="Q19" s="8"/>
      <c r="R19" s="8"/>
      <c r="S19" s="8"/>
      <c r="T19" s="8"/>
      <c r="U19" s="8"/>
      <c r="V19" s="8"/>
      <c r="W19" s="8"/>
      <c r="X19" s="8"/>
      <c r="Y19" s="8"/>
      <c r="Z19" s="8"/>
    </row>
    <row r="20" spans="1:26" ht="13.2" x14ac:dyDescent="0.25">
      <c r="A20" s="8"/>
      <c r="B20" s="13" t="s">
        <v>13</v>
      </c>
      <c r="C20" s="49"/>
      <c r="D20" s="8"/>
      <c r="E20" s="8"/>
      <c r="F20" s="8"/>
      <c r="G20" s="8"/>
      <c r="H20" s="8"/>
      <c r="I20" s="8"/>
      <c r="J20" s="8"/>
      <c r="K20" s="8"/>
      <c r="L20" s="8"/>
      <c r="M20" s="8"/>
      <c r="N20" s="8"/>
      <c r="O20" s="8"/>
      <c r="P20" s="8"/>
      <c r="Q20" s="8"/>
      <c r="R20" s="8"/>
      <c r="S20" s="8"/>
      <c r="T20" s="8"/>
      <c r="U20" s="8"/>
      <c r="V20" s="8"/>
      <c r="W20" s="8"/>
      <c r="X20" s="8"/>
      <c r="Y20" s="8"/>
      <c r="Z20" s="8"/>
    </row>
    <row r="21" spans="1:26" ht="15.75" customHeight="1" x14ac:dyDescent="0.25">
      <c r="A21" s="8"/>
      <c r="B21" s="14" t="s">
        <v>14</v>
      </c>
      <c r="C21" s="15" t="e">
        <f>(C17+C18+C19)/C20</f>
        <v>#DIV/0!</v>
      </c>
      <c r="D21" s="8"/>
      <c r="E21" s="8"/>
      <c r="F21" s="8"/>
      <c r="G21" s="8"/>
      <c r="H21" s="8"/>
      <c r="I21" s="8"/>
      <c r="J21" s="8"/>
      <c r="K21" s="8"/>
      <c r="L21" s="8"/>
      <c r="M21" s="8"/>
      <c r="N21" s="8"/>
      <c r="O21" s="8"/>
      <c r="P21" s="8"/>
      <c r="Q21" s="8"/>
      <c r="R21" s="8"/>
      <c r="S21" s="8"/>
      <c r="T21" s="8"/>
      <c r="U21" s="8"/>
      <c r="V21" s="8"/>
      <c r="W21" s="8"/>
      <c r="X21" s="8"/>
      <c r="Y21" s="8"/>
      <c r="Z21" s="8"/>
    </row>
    <row r="22" spans="1:26" ht="15.75" customHeight="1" x14ac:dyDescent="0.25">
      <c r="A22" s="8"/>
      <c r="B22" s="13"/>
      <c r="C22" s="8"/>
      <c r="D22" s="8"/>
      <c r="E22" s="8"/>
      <c r="F22" s="8"/>
      <c r="G22" s="8"/>
      <c r="H22" s="8"/>
      <c r="I22" s="8"/>
      <c r="J22" s="8"/>
      <c r="K22" s="8"/>
      <c r="L22" s="8"/>
      <c r="M22" s="8"/>
      <c r="N22" s="8"/>
      <c r="O22" s="8"/>
      <c r="P22" s="8"/>
      <c r="Q22" s="8"/>
      <c r="R22" s="8"/>
      <c r="S22" s="8"/>
      <c r="T22" s="8"/>
      <c r="U22" s="8"/>
      <c r="V22" s="8"/>
      <c r="W22" s="8"/>
      <c r="X22" s="8"/>
      <c r="Y22" s="8"/>
      <c r="Z22" s="8"/>
    </row>
    <row r="23" spans="1:26" ht="15.75" customHeight="1" x14ac:dyDescent="0.25">
      <c r="A23" s="8"/>
      <c r="B23" s="12" t="s">
        <v>15</v>
      </c>
      <c r="C23" s="16" t="s">
        <v>16</v>
      </c>
      <c r="D23" s="16" t="s">
        <v>17</v>
      </c>
      <c r="E23" s="16" t="s">
        <v>18</v>
      </c>
      <c r="F23" s="8"/>
      <c r="G23" s="8"/>
      <c r="H23" s="8"/>
      <c r="I23" s="8"/>
      <c r="J23" s="8"/>
      <c r="K23" s="8"/>
      <c r="L23" s="8"/>
      <c r="M23" s="8"/>
      <c r="N23" s="8"/>
      <c r="O23" s="8"/>
      <c r="P23" s="8"/>
      <c r="Q23" s="8"/>
      <c r="R23" s="8"/>
      <c r="S23" s="8"/>
      <c r="T23" s="8"/>
      <c r="U23" s="8"/>
      <c r="V23" s="8"/>
      <c r="W23" s="8"/>
      <c r="X23" s="8"/>
      <c r="Y23" s="8"/>
      <c r="Z23" s="8"/>
    </row>
    <row r="24" spans="1:26" ht="15.75" customHeight="1" x14ac:dyDescent="0.25">
      <c r="A24" s="8"/>
      <c r="B24" s="13" t="s">
        <v>19</v>
      </c>
      <c r="C24" s="49"/>
      <c r="D24" s="17">
        <f>C24*0.01</f>
        <v>0</v>
      </c>
      <c r="E24" s="49"/>
      <c r="F24" s="8"/>
      <c r="G24" s="8"/>
      <c r="H24" s="8"/>
      <c r="I24" s="8"/>
      <c r="J24" s="8"/>
      <c r="K24" s="8"/>
      <c r="L24" s="8"/>
      <c r="M24" s="8"/>
      <c r="N24" s="8"/>
      <c r="O24" s="8"/>
      <c r="P24" s="8"/>
      <c r="Q24" s="8"/>
      <c r="R24" s="8"/>
      <c r="S24" s="8"/>
      <c r="T24" s="8"/>
      <c r="U24" s="8"/>
      <c r="V24" s="8"/>
      <c r="W24" s="8"/>
      <c r="X24" s="8"/>
      <c r="Y24" s="8"/>
      <c r="Z24" s="8"/>
    </row>
    <row r="25" spans="1:26" ht="15.75" customHeight="1" x14ac:dyDescent="0.25">
      <c r="A25" s="8"/>
      <c r="B25" s="13" t="s">
        <v>20</v>
      </c>
      <c r="C25" s="49"/>
      <c r="D25" s="17">
        <f>C25*0.02</f>
        <v>0</v>
      </c>
      <c r="E25" s="49"/>
      <c r="F25" s="8"/>
      <c r="G25" s="8"/>
      <c r="H25" s="8"/>
      <c r="I25" s="8"/>
      <c r="J25" s="8"/>
      <c r="K25" s="8"/>
      <c r="L25" s="8"/>
      <c r="M25" s="8"/>
      <c r="N25" s="8"/>
      <c r="O25" s="8"/>
      <c r="P25" s="8"/>
      <c r="Q25" s="8"/>
      <c r="R25" s="8"/>
      <c r="S25" s="8"/>
      <c r="T25" s="8"/>
      <c r="U25" s="8"/>
      <c r="V25" s="8"/>
      <c r="W25" s="8"/>
      <c r="X25" s="8"/>
      <c r="Y25" s="8"/>
      <c r="Z25" s="8"/>
    </row>
    <row r="26" spans="1:26" ht="26.4" x14ac:dyDescent="0.25">
      <c r="A26" s="8"/>
      <c r="B26" s="18" t="s">
        <v>186</v>
      </c>
      <c r="C26" s="50"/>
      <c r="D26" s="19">
        <f>C26*0.2</f>
        <v>0</v>
      </c>
      <c r="E26" s="50"/>
      <c r="F26" s="8"/>
      <c r="G26" s="8"/>
      <c r="H26" s="8"/>
      <c r="I26" s="8"/>
      <c r="J26" s="8"/>
      <c r="K26" s="8"/>
      <c r="L26" s="8"/>
      <c r="M26" s="8"/>
      <c r="N26" s="8"/>
      <c r="O26" s="8"/>
      <c r="P26" s="8"/>
      <c r="Q26" s="8"/>
      <c r="R26" s="8"/>
      <c r="S26" s="8"/>
      <c r="T26" s="8"/>
      <c r="U26" s="8"/>
      <c r="V26" s="8"/>
      <c r="W26" s="8"/>
      <c r="X26" s="8"/>
      <c r="Y26" s="8"/>
      <c r="Z26" s="8"/>
    </row>
    <row r="27" spans="1:26" ht="15.75" customHeight="1" x14ac:dyDescent="0.25">
      <c r="A27" s="8"/>
      <c r="B27" s="13" t="s">
        <v>21</v>
      </c>
      <c r="C27" s="49"/>
      <c r="D27" s="17">
        <f>C27*0.5</f>
        <v>0</v>
      </c>
      <c r="E27" s="49"/>
      <c r="F27" s="8"/>
      <c r="G27" s="8"/>
      <c r="H27" s="8"/>
      <c r="I27" s="8"/>
      <c r="J27" s="8"/>
      <c r="K27" s="8"/>
      <c r="L27" s="8"/>
      <c r="M27" s="8"/>
      <c r="N27" s="8"/>
      <c r="O27" s="8"/>
      <c r="P27" s="8"/>
      <c r="Q27" s="8"/>
      <c r="R27" s="8"/>
      <c r="S27" s="8"/>
      <c r="T27" s="8"/>
      <c r="U27" s="8"/>
      <c r="V27" s="8"/>
      <c r="W27" s="8"/>
      <c r="X27" s="8"/>
      <c r="Y27" s="8"/>
      <c r="Z27" s="8"/>
    </row>
    <row r="28" spans="1:26" ht="32.25" customHeight="1" x14ac:dyDescent="0.25">
      <c r="A28" s="8"/>
      <c r="B28" s="20" t="s">
        <v>187</v>
      </c>
      <c r="C28" s="51"/>
      <c r="D28" s="21">
        <f>C28*1</f>
        <v>0</v>
      </c>
      <c r="E28" s="51"/>
      <c r="F28" s="8"/>
      <c r="G28" s="8"/>
      <c r="H28" s="8"/>
      <c r="I28" s="8"/>
      <c r="J28" s="8"/>
      <c r="K28" s="8"/>
      <c r="L28" s="8"/>
      <c r="M28" s="8"/>
      <c r="N28" s="8"/>
      <c r="O28" s="8"/>
      <c r="P28" s="8"/>
      <c r="Q28" s="8"/>
      <c r="R28" s="8"/>
      <c r="S28" s="8"/>
      <c r="T28" s="8"/>
      <c r="U28" s="8"/>
      <c r="V28" s="8"/>
      <c r="W28" s="8"/>
      <c r="X28" s="8"/>
      <c r="Y28" s="8"/>
      <c r="Z28" s="8"/>
    </row>
    <row r="29" spans="1:26" ht="15.75" customHeight="1" x14ac:dyDescent="0.25">
      <c r="A29" s="8"/>
      <c r="B29" s="13" t="s">
        <v>22</v>
      </c>
      <c r="C29" s="22"/>
      <c r="D29" s="17">
        <f>SUM(D24:D28)</f>
        <v>0</v>
      </c>
      <c r="E29" s="49"/>
      <c r="F29" s="8"/>
      <c r="G29" s="8"/>
      <c r="H29" s="8"/>
      <c r="I29" s="8"/>
      <c r="J29" s="8"/>
      <c r="K29" s="8"/>
      <c r="L29" s="8"/>
      <c r="M29" s="8"/>
      <c r="N29" s="8"/>
      <c r="O29" s="8"/>
      <c r="P29" s="8"/>
      <c r="Q29" s="8"/>
      <c r="R29" s="8"/>
      <c r="S29" s="8"/>
      <c r="T29" s="8"/>
      <c r="U29" s="8"/>
      <c r="V29" s="8"/>
      <c r="W29" s="8"/>
      <c r="X29" s="8"/>
      <c r="Y29" s="8"/>
      <c r="Z29" s="8"/>
    </row>
    <row r="30" spans="1:26" ht="15.75" customHeight="1" x14ac:dyDescent="0.25">
      <c r="A30" s="8"/>
      <c r="B30" s="14" t="s">
        <v>23</v>
      </c>
      <c r="C30" s="22"/>
      <c r="D30" s="23"/>
      <c r="E30" s="15" t="e">
        <f>E29/D29</f>
        <v>#DIV/0!</v>
      </c>
      <c r="F30" s="8"/>
      <c r="G30" s="8"/>
      <c r="H30" s="8"/>
      <c r="I30" s="8"/>
      <c r="J30" s="8"/>
      <c r="K30" s="8"/>
      <c r="L30" s="8"/>
      <c r="M30" s="8"/>
      <c r="N30" s="8"/>
      <c r="O30" s="8"/>
      <c r="P30" s="8"/>
      <c r="Q30" s="8"/>
      <c r="R30" s="8"/>
      <c r="S30" s="8"/>
      <c r="T30" s="8"/>
      <c r="U30" s="8"/>
      <c r="V30" s="8"/>
      <c r="W30" s="8"/>
      <c r="X30" s="8"/>
      <c r="Y30" s="8"/>
      <c r="Z30" s="8"/>
    </row>
    <row r="31" spans="1:26" ht="15.75" customHeight="1" x14ac:dyDescent="0.25">
      <c r="A31" s="8"/>
      <c r="B31" s="24" t="s">
        <v>24</v>
      </c>
      <c r="C31" s="8"/>
      <c r="D31" s="8"/>
      <c r="E31" s="8"/>
      <c r="F31" s="8"/>
      <c r="G31" s="8"/>
      <c r="H31" s="8"/>
      <c r="I31" s="8"/>
      <c r="J31" s="8"/>
      <c r="K31" s="8"/>
      <c r="L31" s="8"/>
      <c r="M31" s="8"/>
      <c r="N31" s="8"/>
      <c r="O31" s="8"/>
      <c r="P31" s="8"/>
      <c r="Q31" s="8"/>
      <c r="R31" s="8"/>
      <c r="S31" s="8"/>
      <c r="T31" s="8"/>
      <c r="U31" s="8"/>
      <c r="V31" s="8"/>
      <c r="W31" s="8"/>
      <c r="X31" s="8"/>
      <c r="Y31" s="8"/>
      <c r="Z31" s="8"/>
    </row>
    <row r="32" spans="1:26" ht="15.75" customHeight="1" x14ac:dyDescent="0.25">
      <c r="A32" s="8"/>
      <c r="C32" s="8"/>
      <c r="D32" s="8"/>
      <c r="E32" s="8"/>
      <c r="F32" s="8"/>
      <c r="G32" s="8"/>
      <c r="H32" s="8"/>
      <c r="I32" s="8"/>
      <c r="J32" s="8"/>
      <c r="K32" s="8"/>
      <c r="L32" s="8"/>
      <c r="M32" s="8"/>
      <c r="N32" s="8"/>
      <c r="O32" s="8"/>
      <c r="P32" s="8"/>
      <c r="Q32" s="8"/>
      <c r="R32" s="8"/>
      <c r="S32" s="8"/>
      <c r="T32" s="8"/>
      <c r="U32" s="8"/>
      <c r="V32" s="8"/>
      <c r="W32" s="8"/>
      <c r="X32" s="8"/>
      <c r="Y32" s="8"/>
      <c r="Z32" s="8"/>
    </row>
    <row r="33" spans="1:26" ht="15.75" customHeight="1" x14ac:dyDescent="0.25">
      <c r="A33" s="8"/>
      <c r="B33" s="25"/>
      <c r="C33" s="8"/>
      <c r="D33" s="52" t="s">
        <v>25</v>
      </c>
      <c r="E33" s="47"/>
      <c r="F33" s="8"/>
      <c r="G33" s="8"/>
      <c r="H33" s="8"/>
      <c r="I33" s="8"/>
      <c r="J33" s="8"/>
      <c r="K33" s="8"/>
      <c r="L33" s="8"/>
      <c r="M33" s="8"/>
      <c r="N33" s="8"/>
      <c r="O33" s="8"/>
      <c r="P33" s="8"/>
      <c r="Q33" s="8"/>
      <c r="R33" s="8"/>
      <c r="S33" s="8"/>
      <c r="T33" s="8"/>
      <c r="U33" s="8"/>
      <c r="V33" s="8"/>
      <c r="W33" s="8"/>
      <c r="X33" s="8"/>
      <c r="Y33" s="8"/>
      <c r="Z33" s="8"/>
    </row>
    <row r="34" spans="1:26" ht="15.75" customHeight="1" x14ac:dyDescent="0.25">
      <c r="A34" s="8"/>
      <c r="B34" s="8"/>
      <c r="C34" s="8"/>
      <c r="D34" s="48" t="s">
        <v>26</v>
      </c>
      <c r="E34" s="26">
        <f>D29</f>
        <v>0</v>
      </c>
      <c r="F34" s="8"/>
      <c r="G34" s="8"/>
      <c r="H34" s="8"/>
      <c r="I34" s="8"/>
      <c r="J34" s="8"/>
      <c r="K34" s="8"/>
      <c r="L34" s="8"/>
      <c r="M34" s="8"/>
      <c r="N34" s="8"/>
      <c r="O34" s="8"/>
      <c r="P34" s="8"/>
      <c r="Q34" s="8"/>
      <c r="R34" s="8"/>
      <c r="S34" s="8"/>
      <c r="T34" s="8"/>
      <c r="U34" s="8"/>
      <c r="V34" s="8"/>
      <c r="W34" s="8"/>
      <c r="X34" s="8"/>
      <c r="Y34" s="8"/>
      <c r="Z34" s="8"/>
    </row>
    <row r="35" spans="1:26" ht="15.75" customHeight="1" x14ac:dyDescent="0.25">
      <c r="A35" s="8"/>
      <c r="B35" s="8"/>
      <c r="C35" s="8"/>
      <c r="D35" s="48" t="s">
        <v>27</v>
      </c>
      <c r="E35" s="53"/>
      <c r="F35" s="8"/>
      <c r="G35" s="8"/>
      <c r="H35" s="8"/>
      <c r="I35" s="8"/>
      <c r="J35" s="8"/>
      <c r="K35" s="8"/>
      <c r="L35" s="8"/>
      <c r="M35" s="8"/>
      <c r="N35" s="8"/>
      <c r="O35" s="8"/>
      <c r="P35" s="8"/>
      <c r="Q35" s="8"/>
      <c r="R35" s="8"/>
      <c r="S35" s="8"/>
      <c r="T35" s="8"/>
      <c r="U35" s="8"/>
      <c r="V35" s="8"/>
      <c r="W35" s="8"/>
      <c r="X35" s="8"/>
      <c r="Y35" s="8"/>
      <c r="Z35" s="8"/>
    </row>
    <row r="36" spans="1:26" ht="15.75" customHeight="1" x14ac:dyDescent="0.25">
      <c r="A36" s="8"/>
      <c r="B36" s="8"/>
      <c r="C36" s="8"/>
      <c r="D36" s="48" t="s">
        <v>28</v>
      </c>
      <c r="E36" s="27">
        <f>E34-E35</f>
        <v>0</v>
      </c>
      <c r="F36" s="8"/>
      <c r="G36" s="8"/>
      <c r="H36" s="8"/>
      <c r="I36" s="8"/>
      <c r="J36" s="8"/>
      <c r="K36" s="8"/>
      <c r="L36" s="8"/>
      <c r="M36" s="8"/>
      <c r="N36" s="8"/>
      <c r="O36" s="8"/>
      <c r="P36" s="8"/>
      <c r="Q36" s="8"/>
      <c r="R36" s="8"/>
      <c r="S36" s="8"/>
      <c r="T36" s="8"/>
      <c r="U36" s="8"/>
      <c r="V36" s="8"/>
      <c r="W36" s="8"/>
      <c r="X36" s="8"/>
      <c r="Y36" s="8"/>
      <c r="Z36" s="8"/>
    </row>
    <row r="37" spans="1:26" ht="26.4" x14ac:dyDescent="0.25">
      <c r="A37" s="8"/>
      <c r="B37" s="8"/>
      <c r="C37" s="8"/>
      <c r="D37" s="54" t="s">
        <v>29</v>
      </c>
      <c r="E37" s="55"/>
      <c r="F37" s="8"/>
      <c r="G37" s="8"/>
      <c r="H37" s="8"/>
      <c r="I37" s="8"/>
      <c r="J37" s="8"/>
      <c r="K37" s="8"/>
      <c r="L37" s="8"/>
      <c r="M37" s="8"/>
      <c r="N37" s="8"/>
      <c r="O37" s="8"/>
      <c r="P37" s="8"/>
      <c r="Q37" s="8"/>
      <c r="R37" s="8"/>
      <c r="S37" s="8"/>
      <c r="T37" s="8"/>
      <c r="U37" s="8"/>
      <c r="V37" s="8"/>
      <c r="W37" s="8"/>
      <c r="X37" s="8"/>
      <c r="Y37" s="8"/>
      <c r="Z37" s="8"/>
    </row>
    <row r="38" spans="1:26" ht="15.75" customHeight="1" x14ac:dyDescent="0.25">
      <c r="A38" s="8"/>
      <c r="B38" s="8"/>
      <c r="C38" s="8"/>
      <c r="D38" s="48" t="s">
        <v>30</v>
      </c>
      <c r="E38" s="47"/>
      <c r="F38" s="8"/>
      <c r="G38" s="8"/>
      <c r="H38" s="8"/>
      <c r="I38" s="8"/>
      <c r="J38" s="8"/>
      <c r="K38" s="8"/>
      <c r="L38" s="8"/>
      <c r="M38" s="8"/>
      <c r="N38" s="8"/>
      <c r="O38" s="8"/>
      <c r="P38" s="8"/>
      <c r="Q38" s="8"/>
      <c r="R38" s="8"/>
      <c r="S38" s="8"/>
      <c r="T38" s="8"/>
      <c r="U38" s="8"/>
      <c r="V38" s="8"/>
      <c r="W38" s="8"/>
      <c r="X38" s="8"/>
      <c r="Y38" s="8"/>
      <c r="Z38" s="8"/>
    </row>
    <row r="39" spans="1:26" ht="15.75" customHeight="1" x14ac:dyDescent="0.25">
      <c r="A39" s="8"/>
      <c r="B39" s="8"/>
      <c r="C39" s="8"/>
      <c r="E39" s="8"/>
      <c r="F39" s="8"/>
      <c r="G39" s="8"/>
      <c r="H39" s="8"/>
      <c r="I39" s="8"/>
      <c r="J39" s="8"/>
      <c r="K39" s="8"/>
      <c r="L39" s="8"/>
      <c r="M39" s="8"/>
      <c r="N39" s="8"/>
      <c r="O39" s="8"/>
      <c r="P39" s="8"/>
      <c r="Q39" s="8"/>
      <c r="R39" s="8"/>
      <c r="S39" s="8"/>
      <c r="T39" s="8"/>
      <c r="U39" s="8"/>
      <c r="V39" s="8"/>
      <c r="W39" s="8"/>
      <c r="X39" s="8"/>
      <c r="Y39" s="8"/>
      <c r="Z39" s="8"/>
    </row>
    <row r="40" spans="1:26" ht="15.75" customHeight="1" x14ac:dyDescent="0.25">
      <c r="A40" s="8" t="s">
        <v>188</v>
      </c>
      <c r="B40" s="8"/>
      <c r="C40" s="8"/>
      <c r="E40" s="8"/>
      <c r="F40" s="8"/>
      <c r="G40" s="8"/>
      <c r="H40" s="8"/>
      <c r="I40" s="8"/>
      <c r="J40" s="8"/>
      <c r="K40" s="8"/>
      <c r="L40" s="8"/>
      <c r="M40" s="8"/>
      <c r="N40" s="8"/>
      <c r="O40" s="8"/>
      <c r="P40" s="8"/>
      <c r="Q40" s="8"/>
      <c r="R40" s="8"/>
      <c r="S40" s="8"/>
      <c r="T40" s="8"/>
      <c r="U40" s="8"/>
      <c r="V40" s="8"/>
      <c r="W40" s="8"/>
      <c r="X40" s="8"/>
      <c r="Y40" s="8"/>
      <c r="Z40" s="8"/>
    </row>
    <row r="41" spans="1:26" ht="15.75" customHeight="1" x14ac:dyDescent="0.25">
      <c r="A41" s="8"/>
      <c r="B41" s="28" t="s">
        <v>31</v>
      </c>
      <c r="C41" s="8"/>
      <c r="D41" s="8"/>
      <c r="E41" s="8"/>
      <c r="F41" s="8"/>
      <c r="G41" s="8"/>
      <c r="H41" s="8"/>
      <c r="I41" s="8"/>
      <c r="J41" s="8"/>
      <c r="K41" s="8"/>
      <c r="L41" s="8"/>
      <c r="M41" s="8"/>
      <c r="N41" s="8"/>
      <c r="O41" s="8"/>
      <c r="P41" s="8"/>
      <c r="Q41" s="8"/>
      <c r="R41" s="8"/>
      <c r="S41" s="8"/>
      <c r="T41" s="8"/>
      <c r="U41" s="8"/>
      <c r="V41" s="8"/>
      <c r="W41" s="8"/>
      <c r="X41" s="8"/>
      <c r="Y41" s="8"/>
      <c r="Z41" s="8"/>
    </row>
    <row r="42" spans="1:26" ht="15.75" customHeight="1" x14ac:dyDescent="0.25">
      <c r="A42" s="8"/>
      <c r="B42" s="8" t="s">
        <v>32</v>
      </c>
      <c r="C42" s="49"/>
      <c r="D42" s="8"/>
      <c r="E42" s="8"/>
      <c r="F42" s="8"/>
      <c r="G42" s="8"/>
      <c r="H42" s="8"/>
      <c r="I42" s="8"/>
      <c r="J42" s="8"/>
      <c r="K42" s="8"/>
      <c r="L42" s="8"/>
      <c r="M42" s="8"/>
      <c r="N42" s="8"/>
      <c r="O42" s="8"/>
      <c r="P42" s="8"/>
      <c r="Q42" s="8"/>
      <c r="R42" s="8"/>
      <c r="S42" s="8"/>
      <c r="T42" s="8"/>
      <c r="U42" s="8"/>
      <c r="V42" s="8"/>
      <c r="W42" s="8"/>
      <c r="X42" s="8"/>
      <c r="Y42" s="8"/>
      <c r="Z42" s="8"/>
    </row>
    <row r="43" spans="1:26" ht="15.75" customHeight="1" x14ac:dyDescent="0.25">
      <c r="A43" s="8"/>
      <c r="B43" s="8" t="s">
        <v>33</v>
      </c>
      <c r="C43" s="49"/>
      <c r="D43" s="8"/>
      <c r="E43" s="8"/>
      <c r="F43" s="8"/>
      <c r="G43" s="8"/>
      <c r="H43" s="8"/>
      <c r="I43" s="8"/>
      <c r="J43" s="8"/>
      <c r="K43" s="8"/>
      <c r="L43" s="8"/>
      <c r="M43" s="8"/>
      <c r="N43" s="8"/>
      <c r="O43" s="8"/>
      <c r="P43" s="8"/>
      <c r="Q43" s="8"/>
      <c r="R43" s="8"/>
      <c r="S43" s="8"/>
      <c r="T43" s="8"/>
      <c r="U43" s="8"/>
      <c r="V43" s="8"/>
      <c r="W43" s="8"/>
      <c r="X43" s="8"/>
      <c r="Y43" s="8"/>
      <c r="Z43" s="8"/>
    </row>
    <row r="44" spans="1:26" ht="15.75" customHeight="1" x14ac:dyDescent="0.25">
      <c r="A44" s="8"/>
      <c r="B44" s="8" t="s">
        <v>13</v>
      </c>
      <c r="C44" s="49"/>
      <c r="D44" s="8"/>
      <c r="E44" s="8"/>
      <c r="F44" s="8"/>
      <c r="G44" s="8"/>
      <c r="H44" s="8"/>
      <c r="I44" s="8"/>
      <c r="J44" s="8"/>
      <c r="K44" s="8"/>
      <c r="L44" s="8"/>
      <c r="M44" s="8"/>
      <c r="N44" s="8"/>
      <c r="O44" s="8"/>
      <c r="P44" s="8"/>
      <c r="Q44" s="8"/>
      <c r="R44" s="8"/>
      <c r="S44" s="8"/>
      <c r="T44" s="8"/>
      <c r="U44" s="8"/>
      <c r="V44" s="8"/>
      <c r="W44" s="8"/>
      <c r="X44" s="8"/>
      <c r="Y44" s="8"/>
      <c r="Z44" s="8"/>
    </row>
    <row r="45" spans="1:26" ht="15.75" customHeight="1" x14ac:dyDescent="0.25">
      <c r="A45" s="8"/>
      <c r="B45" s="8" t="s">
        <v>34</v>
      </c>
      <c r="C45" s="29" t="e">
        <f>+AVERAGE(C43:C44)</f>
        <v>#DIV/0!</v>
      </c>
      <c r="D45" s="8"/>
      <c r="E45" s="8"/>
      <c r="F45" s="8"/>
      <c r="G45" s="8"/>
      <c r="H45" s="8"/>
      <c r="I45" s="8"/>
      <c r="J45" s="8"/>
      <c r="K45" s="8"/>
      <c r="L45" s="8"/>
      <c r="M45" s="8"/>
      <c r="N45" s="8"/>
      <c r="O45" s="8"/>
      <c r="P45" s="8"/>
      <c r="Q45" s="8"/>
      <c r="R45" s="8"/>
      <c r="S45" s="8"/>
      <c r="T45" s="8"/>
      <c r="U45" s="8"/>
      <c r="V45" s="8"/>
      <c r="W45" s="8"/>
      <c r="X45" s="8"/>
      <c r="Y45" s="8"/>
      <c r="Z45" s="8"/>
    </row>
    <row r="46" spans="1:26" ht="15.75" customHeight="1" x14ac:dyDescent="0.25">
      <c r="A46" s="8"/>
      <c r="B46" s="30" t="s">
        <v>35</v>
      </c>
      <c r="C46" s="15" t="e">
        <f>+C42/C45</f>
        <v>#DIV/0!</v>
      </c>
      <c r="D46" s="8"/>
      <c r="E46" s="8"/>
      <c r="F46" s="8"/>
      <c r="G46" s="8"/>
      <c r="H46" s="8"/>
      <c r="I46" s="8"/>
      <c r="J46" s="8"/>
      <c r="K46" s="8"/>
      <c r="L46" s="8"/>
      <c r="M46" s="8"/>
      <c r="N46" s="8"/>
      <c r="O46" s="8"/>
      <c r="P46" s="8"/>
      <c r="Q46" s="8"/>
      <c r="R46" s="8"/>
      <c r="S46" s="8"/>
      <c r="T46" s="8"/>
      <c r="U46" s="8"/>
      <c r="V46" s="8"/>
      <c r="W46" s="8"/>
      <c r="X46" s="8"/>
      <c r="Y46" s="8"/>
      <c r="Z46" s="8"/>
    </row>
    <row r="47" spans="1:26" ht="15.75" customHeight="1" x14ac:dyDescent="0.2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5.75" customHeight="1" x14ac:dyDescent="0.2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5.75" customHeight="1" x14ac:dyDescent="0.25">
      <c r="A49" s="8"/>
      <c r="B49" s="31" t="s">
        <v>36</v>
      </c>
      <c r="C49" s="8"/>
      <c r="D49" s="8"/>
      <c r="E49" s="8"/>
      <c r="F49" s="8"/>
      <c r="G49" s="8"/>
      <c r="H49" s="8"/>
      <c r="I49" s="8"/>
      <c r="J49" s="8"/>
      <c r="K49" s="8"/>
      <c r="L49" s="8"/>
      <c r="M49" s="8"/>
      <c r="N49" s="8"/>
      <c r="O49" s="8"/>
      <c r="P49" s="8"/>
      <c r="Q49" s="8"/>
      <c r="R49" s="8"/>
      <c r="S49" s="8"/>
      <c r="T49" s="8"/>
      <c r="U49" s="8"/>
      <c r="V49" s="8"/>
      <c r="W49" s="8"/>
      <c r="X49" s="8"/>
      <c r="Y49" s="8"/>
      <c r="Z49" s="8"/>
    </row>
    <row r="50" spans="1:26" ht="15.75" customHeight="1" x14ac:dyDescent="0.25">
      <c r="A50" s="8"/>
      <c r="B50" s="9" t="s">
        <v>37</v>
      </c>
      <c r="C50" s="56"/>
      <c r="E50" s="8"/>
      <c r="F50" s="8"/>
      <c r="G50" s="8"/>
      <c r="H50" s="8"/>
      <c r="I50" s="8"/>
      <c r="J50" s="8"/>
      <c r="K50" s="8"/>
      <c r="L50" s="8"/>
      <c r="M50" s="8"/>
      <c r="N50" s="8"/>
      <c r="O50" s="8"/>
      <c r="P50" s="8"/>
      <c r="Q50" s="8"/>
      <c r="R50" s="8"/>
      <c r="S50" s="8"/>
      <c r="T50" s="8"/>
      <c r="U50" s="8"/>
      <c r="V50" s="8"/>
      <c r="W50" s="8"/>
      <c r="X50" s="8"/>
      <c r="Y50" s="8"/>
      <c r="Z50" s="8"/>
    </row>
    <row r="51" spans="1:26" ht="15.75" customHeight="1" x14ac:dyDescent="0.25">
      <c r="A51" s="8"/>
      <c r="B51" s="9" t="s">
        <v>38</v>
      </c>
      <c r="C51" s="56"/>
      <c r="E51" s="8"/>
      <c r="F51" s="8"/>
      <c r="G51" s="8"/>
      <c r="H51" s="8"/>
      <c r="I51" s="8"/>
      <c r="J51" s="8"/>
      <c r="K51" s="8"/>
      <c r="L51" s="8"/>
      <c r="M51" s="8"/>
      <c r="N51" s="8"/>
      <c r="O51" s="8"/>
      <c r="P51" s="8"/>
      <c r="Q51" s="8"/>
      <c r="R51" s="8"/>
      <c r="S51" s="8"/>
      <c r="T51" s="8"/>
      <c r="U51" s="8"/>
      <c r="V51" s="8"/>
      <c r="W51" s="8"/>
      <c r="X51" s="8"/>
      <c r="Y51" s="8"/>
      <c r="Z51" s="8"/>
    </row>
    <row r="52" spans="1:26" ht="15.75" customHeight="1" x14ac:dyDescent="0.25">
      <c r="A52" s="8"/>
      <c r="B52" s="32" t="s">
        <v>39</v>
      </c>
      <c r="C52" s="33" t="e">
        <f>C50/C51</f>
        <v>#DIV/0!</v>
      </c>
      <c r="E52" s="8"/>
      <c r="F52" s="8"/>
      <c r="G52" s="8"/>
      <c r="H52" s="8"/>
      <c r="I52" s="8"/>
      <c r="J52" s="8"/>
      <c r="K52" s="8"/>
      <c r="L52" s="8"/>
      <c r="M52" s="8"/>
      <c r="N52" s="8"/>
      <c r="O52" s="8"/>
      <c r="P52" s="8"/>
      <c r="Q52" s="8"/>
      <c r="R52" s="8"/>
      <c r="S52" s="8"/>
      <c r="T52" s="8"/>
      <c r="U52" s="8"/>
      <c r="V52" s="8"/>
      <c r="W52" s="8"/>
      <c r="X52" s="8"/>
      <c r="Y52" s="8"/>
      <c r="Z52" s="8"/>
    </row>
    <row r="53" spans="1:26" ht="15.75" customHeight="1" x14ac:dyDescent="0.2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5.75" customHeight="1" x14ac:dyDescent="0.25">
      <c r="A54" s="8"/>
      <c r="B54" s="31" t="s">
        <v>40</v>
      </c>
      <c r="C54" s="8"/>
      <c r="D54" s="8"/>
      <c r="E54" s="8"/>
      <c r="F54" s="8"/>
      <c r="G54" s="8"/>
      <c r="H54" s="8"/>
      <c r="I54" s="8"/>
      <c r="J54" s="8"/>
      <c r="K54" s="8"/>
      <c r="L54" s="8"/>
      <c r="M54" s="8"/>
      <c r="N54" s="8"/>
      <c r="O54" s="8"/>
      <c r="P54" s="8"/>
      <c r="Q54" s="8"/>
      <c r="R54" s="8"/>
      <c r="S54" s="8"/>
      <c r="T54" s="8"/>
      <c r="U54" s="8"/>
      <c r="V54" s="8"/>
      <c r="W54" s="8"/>
      <c r="X54" s="8"/>
      <c r="Y54" s="8"/>
      <c r="Z54" s="8"/>
    </row>
    <row r="55" spans="1:26" ht="15.75" customHeight="1" x14ac:dyDescent="0.25">
      <c r="A55" s="8"/>
      <c r="B55" s="9" t="s">
        <v>41</v>
      </c>
      <c r="C55" s="56"/>
      <c r="D55" s="8"/>
      <c r="E55" s="8"/>
      <c r="F55" s="8"/>
      <c r="G55" s="8"/>
      <c r="H55" s="8"/>
      <c r="I55" s="8"/>
      <c r="J55" s="8"/>
      <c r="K55" s="8"/>
      <c r="L55" s="8"/>
      <c r="M55" s="8"/>
      <c r="N55" s="8"/>
      <c r="O55" s="8"/>
      <c r="P55" s="8"/>
      <c r="Q55" s="8"/>
      <c r="R55" s="8"/>
      <c r="S55" s="8"/>
      <c r="T55" s="8"/>
      <c r="U55" s="8"/>
      <c r="V55" s="8"/>
      <c r="W55" s="8"/>
      <c r="X55" s="8"/>
      <c r="Y55" s="8"/>
      <c r="Z55" s="8"/>
    </row>
    <row r="56" spans="1:26" ht="15.75" customHeight="1" x14ac:dyDescent="0.25">
      <c r="A56" s="8"/>
      <c r="B56" s="9" t="s">
        <v>42</v>
      </c>
      <c r="C56" s="56"/>
      <c r="D56" s="8"/>
      <c r="E56" s="8"/>
      <c r="F56" s="8"/>
      <c r="G56" s="8"/>
      <c r="H56" s="8"/>
      <c r="I56" s="8"/>
      <c r="J56" s="8"/>
      <c r="K56" s="8"/>
      <c r="L56" s="8"/>
      <c r="M56" s="8"/>
      <c r="N56" s="8"/>
      <c r="O56" s="8"/>
      <c r="P56" s="8"/>
      <c r="Q56" s="8"/>
      <c r="R56" s="8"/>
      <c r="S56" s="8"/>
      <c r="T56" s="8"/>
      <c r="U56" s="8"/>
      <c r="V56" s="8"/>
      <c r="W56" s="8"/>
      <c r="X56" s="8"/>
      <c r="Y56" s="8"/>
      <c r="Z56" s="8"/>
    </row>
    <row r="57" spans="1:26" ht="15.75" customHeight="1" x14ac:dyDescent="0.25">
      <c r="A57" s="8"/>
      <c r="B57" s="32" t="s">
        <v>43</v>
      </c>
      <c r="C57" s="33" t="e">
        <f>C55/C56</f>
        <v>#DIV/0!</v>
      </c>
      <c r="D57" s="8"/>
      <c r="E57" s="8"/>
      <c r="F57" s="8"/>
      <c r="G57" s="8"/>
      <c r="H57" s="8"/>
      <c r="I57" s="8"/>
      <c r="J57" s="8"/>
      <c r="K57" s="8"/>
      <c r="L57" s="8"/>
      <c r="M57" s="8"/>
      <c r="N57" s="8"/>
      <c r="O57" s="8"/>
      <c r="P57" s="8"/>
      <c r="Q57" s="8"/>
      <c r="R57" s="8"/>
      <c r="S57" s="8"/>
      <c r="T57" s="8"/>
      <c r="U57" s="8"/>
      <c r="V57" s="8"/>
      <c r="W57" s="8"/>
      <c r="X57" s="8"/>
      <c r="Y57" s="8"/>
      <c r="Z57" s="8"/>
    </row>
    <row r="58" spans="1:26" ht="15.75" customHeight="1" x14ac:dyDescent="0.2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5.75" customHeight="1" x14ac:dyDescent="0.25">
      <c r="A59" s="8" t="s">
        <v>189</v>
      </c>
      <c r="B59" s="8"/>
      <c r="C59" s="8"/>
      <c r="D59" s="8"/>
      <c r="E59" s="8"/>
      <c r="F59" s="8"/>
      <c r="G59" s="8"/>
      <c r="H59" s="8"/>
      <c r="I59" s="8"/>
      <c r="J59" s="8"/>
      <c r="K59" s="8"/>
      <c r="L59" s="8"/>
      <c r="M59" s="8"/>
      <c r="N59" s="8"/>
      <c r="O59" s="8"/>
      <c r="P59" s="8"/>
      <c r="Q59" s="8"/>
      <c r="R59" s="8"/>
      <c r="S59" s="8"/>
      <c r="T59" s="8"/>
      <c r="U59" s="8"/>
      <c r="V59" s="8"/>
      <c r="W59" s="8"/>
      <c r="X59" s="8"/>
      <c r="Y59" s="8"/>
      <c r="Z59" s="8"/>
    </row>
    <row r="60" spans="1:26" ht="15.75" customHeight="1" x14ac:dyDescent="0.25">
      <c r="A60" s="8"/>
      <c r="B60" s="28" t="s">
        <v>44</v>
      </c>
      <c r="C60" s="8"/>
      <c r="D60" s="8"/>
      <c r="E60" s="8"/>
      <c r="F60" s="8"/>
      <c r="G60" s="8"/>
      <c r="H60" s="8"/>
      <c r="I60" s="8"/>
      <c r="J60" s="8"/>
      <c r="K60" s="8"/>
      <c r="L60" s="8"/>
      <c r="M60" s="8"/>
      <c r="N60" s="8"/>
      <c r="O60" s="8"/>
      <c r="P60" s="8"/>
      <c r="Q60" s="8"/>
      <c r="R60" s="8"/>
      <c r="S60" s="8"/>
      <c r="T60" s="8"/>
      <c r="U60" s="8"/>
      <c r="V60" s="8"/>
      <c r="W60" s="8"/>
      <c r="X60" s="8"/>
      <c r="Y60" s="8"/>
      <c r="Z60" s="8"/>
    </row>
    <row r="61" spans="1:26" ht="15.75" customHeight="1" x14ac:dyDescent="0.25">
      <c r="A61" s="8"/>
      <c r="B61" s="8" t="s">
        <v>45</v>
      </c>
      <c r="C61" s="49"/>
      <c r="D61" s="8"/>
      <c r="E61" s="8"/>
      <c r="F61" s="8"/>
      <c r="G61" s="8"/>
      <c r="H61" s="8"/>
      <c r="I61" s="8"/>
      <c r="J61" s="8"/>
      <c r="K61" s="8"/>
      <c r="L61" s="8"/>
      <c r="M61" s="8"/>
      <c r="N61" s="8"/>
      <c r="O61" s="8"/>
      <c r="P61" s="8"/>
      <c r="Q61" s="8"/>
      <c r="R61" s="8"/>
      <c r="S61" s="8"/>
      <c r="T61" s="8"/>
      <c r="U61" s="8"/>
      <c r="V61" s="8"/>
      <c r="W61" s="8"/>
      <c r="X61" s="8"/>
      <c r="Y61" s="8"/>
      <c r="Z61" s="8"/>
    </row>
    <row r="62" spans="1:26" ht="15.75" customHeight="1" x14ac:dyDescent="0.25">
      <c r="A62" s="8"/>
      <c r="B62" s="8" t="s">
        <v>46</v>
      </c>
      <c r="C62" s="49"/>
      <c r="D62" s="8"/>
      <c r="E62" s="8"/>
      <c r="F62" s="8"/>
      <c r="G62" s="8"/>
      <c r="H62" s="8"/>
      <c r="I62" s="8"/>
      <c r="J62" s="8"/>
      <c r="K62" s="8"/>
      <c r="L62" s="8"/>
      <c r="M62" s="8"/>
      <c r="N62" s="8"/>
      <c r="O62" s="8"/>
      <c r="P62" s="8"/>
      <c r="Q62" s="8"/>
      <c r="R62" s="8"/>
      <c r="S62" s="8"/>
      <c r="T62" s="8"/>
      <c r="U62" s="8"/>
      <c r="V62" s="8"/>
      <c r="W62" s="8"/>
      <c r="X62" s="8"/>
      <c r="Y62" s="8"/>
      <c r="Z62" s="8"/>
    </row>
    <row r="63" spans="1:26" ht="15.75" customHeight="1" x14ac:dyDescent="0.25">
      <c r="A63" s="8"/>
      <c r="B63" s="8" t="s">
        <v>47</v>
      </c>
      <c r="C63" s="49"/>
      <c r="D63" s="8"/>
      <c r="E63" s="8"/>
      <c r="F63" s="8"/>
      <c r="G63" s="8"/>
      <c r="H63" s="8"/>
      <c r="I63" s="8"/>
      <c r="J63" s="8"/>
      <c r="K63" s="8"/>
      <c r="L63" s="8"/>
      <c r="M63" s="8"/>
      <c r="N63" s="8"/>
      <c r="O63" s="8"/>
      <c r="P63" s="8"/>
      <c r="Q63" s="8"/>
      <c r="R63" s="8"/>
      <c r="S63" s="8"/>
      <c r="T63" s="8"/>
      <c r="U63" s="8"/>
      <c r="V63" s="8"/>
      <c r="W63" s="8"/>
      <c r="X63" s="8"/>
      <c r="Y63" s="8"/>
      <c r="Z63" s="8"/>
    </row>
    <row r="64" spans="1:26" ht="15.75" customHeight="1" x14ac:dyDescent="0.25">
      <c r="A64" s="8"/>
      <c r="B64" s="8" t="s">
        <v>48</v>
      </c>
      <c r="C64" s="49"/>
      <c r="D64" s="8"/>
      <c r="E64" s="8"/>
      <c r="F64" s="8"/>
      <c r="G64" s="8"/>
      <c r="H64" s="8"/>
      <c r="I64" s="8"/>
      <c r="J64" s="8"/>
      <c r="K64" s="8"/>
      <c r="L64" s="8"/>
      <c r="M64" s="8"/>
      <c r="N64" s="8"/>
      <c r="O64" s="8"/>
      <c r="P64" s="8"/>
      <c r="Q64" s="8"/>
      <c r="R64" s="8"/>
      <c r="S64" s="8"/>
      <c r="T64" s="8"/>
      <c r="U64" s="8"/>
      <c r="V64" s="8"/>
      <c r="W64" s="8"/>
      <c r="X64" s="8"/>
      <c r="Y64" s="8"/>
      <c r="Z64" s="8"/>
    </row>
    <row r="65" spans="1:26" ht="15.75" customHeight="1" x14ac:dyDescent="0.25">
      <c r="A65" s="8"/>
      <c r="B65" s="8" t="s">
        <v>49</v>
      </c>
      <c r="C65" s="49"/>
      <c r="D65" s="8"/>
      <c r="E65" s="8"/>
      <c r="F65" s="8"/>
      <c r="G65" s="8"/>
      <c r="H65" s="8"/>
      <c r="I65" s="8"/>
      <c r="J65" s="8"/>
      <c r="K65" s="8"/>
      <c r="L65" s="8"/>
      <c r="M65" s="8"/>
      <c r="N65" s="8"/>
      <c r="O65" s="8"/>
      <c r="P65" s="8"/>
      <c r="Q65" s="8"/>
      <c r="R65" s="8"/>
      <c r="S65" s="8"/>
      <c r="T65" s="8"/>
      <c r="U65" s="8"/>
      <c r="V65" s="8"/>
      <c r="W65" s="8"/>
      <c r="X65" s="8"/>
      <c r="Y65" s="8"/>
      <c r="Z65" s="8"/>
    </row>
    <row r="66" spans="1:26" ht="15.75" customHeight="1" x14ac:dyDescent="0.25">
      <c r="A66" s="8"/>
      <c r="B66" s="8" t="s">
        <v>50</v>
      </c>
      <c r="C66" s="49"/>
      <c r="D66" s="8"/>
      <c r="E66" s="8"/>
      <c r="F66" s="8"/>
      <c r="G66" s="8"/>
      <c r="H66" s="8"/>
      <c r="I66" s="8"/>
      <c r="J66" s="8"/>
      <c r="K66" s="8"/>
      <c r="L66" s="8"/>
      <c r="M66" s="8"/>
      <c r="N66" s="8"/>
      <c r="O66" s="8"/>
      <c r="P66" s="8"/>
      <c r="Q66" s="8"/>
      <c r="R66" s="8"/>
      <c r="S66" s="8"/>
      <c r="T66" s="8"/>
      <c r="U66" s="8"/>
      <c r="V66" s="8"/>
      <c r="W66" s="8"/>
      <c r="X66" s="8"/>
      <c r="Y66" s="8"/>
      <c r="Z66" s="8"/>
    </row>
    <row r="67" spans="1:26" ht="15.75" customHeight="1" x14ac:dyDescent="0.25">
      <c r="A67" s="8"/>
      <c r="B67" s="30" t="s">
        <v>51</v>
      </c>
      <c r="C67" s="15" t="e">
        <f>(C61+C62+C63+C64)/(C65+C66)</f>
        <v>#DIV/0!</v>
      </c>
      <c r="D67" s="8"/>
      <c r="E67" s="8"/>
      <c r="F67" s="8"/>
      <c r="G67" s="8"/>
      <c r="H67" s="8"/>
      <c r="I67" s="8"/>
      <c r="J67" s="8"/>
      <c r="K67" s="8"/>
      <c r="L67" s="8"/>
      <c r="M67" s="8"/>
      <c r="N67" s="8"/>
      <c r="O67" s="8"/>
      <c r="P67" s="8"/>
      <c r="Q67" s="8"/>
      <c r="R67" s="8"/>
      <c r="S67" s="8"/>
      <c r="T67" s="8"/>
      <c r="U67" s="8"/>
      <c r="V67" s="8"/>
      <c r="W67" s="8"/>
      <c r="X67" s="8"/>
      <c r="Y67" s="8"/>
      <c r="Z67" s="8"/>
    </row>
    <row r="68" spans="1:26" ht="15.75" customHeight="1" x14ac:dyDescent="0.25">
      <c r="A68" s="8"/>
      <c r="B68" s="30"/>
      <c r="C68" s="34"/>
      <c r="D68" s="8"/>
      <c r="E68" s="8"/>
      <c r="F68" s="8"/>
      <c r="G68" s="8"/>
      <c r="H68" s="8"/>
      <c r="I68" s="8"/>
      <c r="J68" s="8"/>
      <c r="K68" s="8"/>
      <c r="L68" s="8"/>
      <c r="M68" s="8"/>
      <c r="N68" s="8"/>
      <c r="O68" s="8"/>
      <c r="P68" s="8"/>
      <c r="Q68" s="8"/>
      <c r="R68" s="8"/>
      <c r="S68" s="8"/>
      <c r="T68" s="8"/>
      <c r="U68" s="8"/>
      <c r="V68" s="8"/>
      <c r="W68" s="8"/>
      <c r="X68" s="8"/>
      <c r="Y68" s="8"/>
      <c r="Z68" s="8"/>
    </row>
    <row r="69" spans="1:26" ht="15.75" customHeight="1" x14ac:dyDescent="0.25">
      <c r="A69" s="8"/>
      <c r="B69" s="28" t="s">
        <v>52</v>
      </c>
      <c r="C69" s="8"/>
      <c r="D69" s="8"/>
      <c r="E69" s="8"/>
      <c r="F69" s="8"/>
      <c r="G69" s="8"/>
      <c r="H69" s="8"/>
      <c r="I69" s="8"/>
      <c r="J69" s="8"/>
      <c r="K69" s="8"/>
      <c r="L69" s="8"/>
      <c r="M69" s="8"/>
      <c r="N69" s="8"/>
      <c r="O69" s="8"/>
      <c r="P69" s="8"/>
      <c r="Q69" s="8"/>
      <c r="R69" s="8"/>
      <c r="S69" s="8"/>
      <c r="T69" s="8"/>
      <c r="U69" s="8"/>
      <c r="V69" s="8"/>
      <c r="W69" s="8"/>
      <c r="X69" s="8"/>
      <c r="Y69" s="8"/>
      <c r="Z69" s="8"/>
    </row>
    <row r="70" spans="1:26" ht="15.75" customHeight="1" x14ac:dyDescent="0.25">
      <c r="A70" s="8"/>
      <c r="B70" s="8" t="s">
        <v>53</v>
      </c>
      <c r="C70" s="57"/>
      <c r="D70" s="8"/>
      <c r="E70" s="8"/>
      <c r="F70" s="8"/>
      <c r="G70" s="8"/>
      <c r="H70" s="8"/>
      <c r="I70" s="8"/>
      <c r="J70" s="8"/>
      <c r="K70" s="8"/>
      <c r="L70" s="8"/>
      <c r="M70" s="8"/>
      <c r="N70" s="8"/>
      <c r="O70" s="8"/>
      <c r="P70" s="8"/>
      <c r="Q70" s="8"/>
      <c r="R70" s="8"/>
      <c r="S70" s="8"/>
      <c r="T70" s="8"/>
      <c r="U70" s="8"/>
      <c r="V70" s="8"/>
      <c r="W70" s="8"/>
      <c r="X70" s="8"/>
      <c r="Y70" s="8"/>
      <c r="Z70" s="8"/>
    </row>
    <row r="71" spans="1:26" ht="15.75" customHeight="1" x14ac:dyDescent="0.25">
      <c r="A71" s="8"/>
      <c r="B71" s="8" t="s">
        <v>54</v>
      </c>
      <c r="C71" s="57"/>
      <c r="D71" s="8"/>
      <c r="E71" s="8"/>
      <c r="F71" s="8"/>
      <c r="G71" s="8"/>
      <c r="H71" s="8"/>
      <c r="I71" s="8"/>
      <c r="J71" s="8"/>
      <c r="K71" s="8"/>
      <c r="L71" s="8"/>
      <c r="M71" s="8"/>
      <c r="N71" s="8"/>
      <c r="O71" s="8"/>
      <c r="P71" s="8"/>
      <c r="Q71" s="8"/>
      <c r="R71" s="8"/>
      <c r="S71" s="8"/>
      <c r="T71" s="8"/>
      <c r="U71" s="8"/>
      <c r="V71" s="8"/>
      <c r="W71" s="8"/>
      <c r="X71" s="8"/>
      <c r="Y71" s="8"/>
      <c r="Z71" s="8"/>
    </row>
    <row r="72" spans="1:26" ht="15.75" customHeight="1" x14ac:dyDescent="0.25">
      <c r="A72" s="8"/>
      <c r="B72" s="8" t="s">
        <v>55</v>
      </c>
      <c r="C72" s="57"/>
      <c r="D72" s="8"/>
      <c r="E72" s="8"/>
      <c r="F72" s="8"/>
      <c r="G72" s="8"/>
      <c r="H72" s="8"/>
      <c r="I72" s="8"/>
      <c r="J72" s="8"/>
      <c r="K72" s="8"/>
      <c r="L72" s="8"/>
      <c r="M72" s="8"/>
      <c r="N72" s="8"/>
      <c r="O72" s="8"/>
      <c r="P72" s="8"/>
      <c r="Q72" s="8"/>
      <c r="R72" s="8"/>
      <c r="S72" s="8"/>
      <c r="T72" s="8"/>
      <c r="U72" s="8"/>
      <c r="V72" s="8"/>
      <c r="W72" s="8"/>
      <c r="X72" s="8"/>
      <c r="Y72" s="8"/>
      <c r="Z72" s="8"/>
    </row>
    <row r="73" spans="1:26" ht="15.75" customHeight="1" x14ac:dyDescent="0.25">
      <c r="A73" s="8"/>
      <c r="B73" s="8" t="s">
        <v>56</v>
      </c>
      <c r="C73" s="57"/>
      <c r="D73" s="8"/>
      <c r="E73" s="8"/>
      <c r="F73" s="8"/>
      <c r="G73" s="8"/>
      <c r="H73" s="8"/>
      <c r="I73" s="8"/>
      <c r="J73" s="8"/>
      <c r="K73" s="8"/>
      <c r="L73" s="8"/>
      <c r="M73" s="8"/>
      <c r="N73" s="8"/>
      <c r="O73" s="8"/>
      <c r="P73" s="8"/>
      <c r="Q73" s="8"/>
      <c r="R73" s="8"/>
      <c r="S73" s="8"/>
      <c r="T73" s="8"/>
      <c r="U73" s="8"/>
      <c r="V73" s="8"/>
      <c r="W73" s="8"/>
      <c r="X73" s="8"/>
      <c r="Y73" s="8"/>
      <c r="Z73" s="8"/>
    </row>
    <row r="74" spans="1:26" ht="15.75" customHeight="1" x14ac:dyDescent="0.25">
      <c r="A74" s="8"/>
      <c r="B74" s="8" t="s">
        <v>57</v>
      </c>
      <c r="C74" s="35" t="e">
        <f>+AVERAGE(C72:C73)</f>
        <v>#DIV/0!</v>
      </c>
      <c r="D74" s="8"/>
      <c r="E74" s="8"/>
      <c r="F74" s="8"/>
      <c r="G74" s="8"/>
      <c r="H74" s="8"/>
      <c r="I74" s="8"/>
      <c r="J74" s="8"/>
      <c r="K74" s="8"/>
      <c r="L74" s="8"/>
      <c r="M74" s="8"/>
      <c r="N74" s="8"/>
      <c r="O74" s="8"/>
      <c r="P74" s="8"/>
      <c r="Q74" s="8"/>
      <c r="R74" s="8"/>
      <c r="S74" s="8"/>
      <c r="T74" s="8"/>
      <c r="U74" s="8"/>
      <c r="V74" s="8"/>
      <c r="W74" s="8"/>
      <c r="X74" s="8"/>
      <c r="Y74" s="8"/>
      <c r="Z74" s="8"/>
    </row>
    <row r="75" spans="1:26" ht="15.75" customHeight="1" x14ac:dyDescent="0.25">
      <c r="A75" s="8"/>
      <c r="B75" s="30" t="s">
        <v>58</v>
      </c>
      <c r="C75" s="36" t="e">
        <f>+(C70-C71)/C74</f>
        <v>#DIV/0!</v>
      </c>
      <c r="D75" s="8"/>
      <c r="E75" s="8"/>
      <c r="F75" s="8"/>
      <c r="G75" s="8"/>
      <c r="H75" s="8"/>
      <c r="I75" s="8"/>
      <c r="J75" s="8"/>
      <c r="K75" s="8"/>
      <c r="L75" s="8"/>
      <c r="M75" s="8"/>
      <c r="N75" s="8"/>
      <c r="O75" s="8"/>
      <c r="P75" s="8"/>
      <c r="Q75" s="8"/>
      <c r="R75" s="8"/>
      <c r="S75" s="8"/>
      <c r="T75" s="8"/>
      <c r="U75" s="8"/>
      <c r="V75" s="8"/>
      <c r="W75" s="8"/>
      <c r="X75" s="8"/>
      <c r="Y75" s="8"/>
      <c r="Z75" s="8"/>
    </row>
    <row r="76" spans="1:26" ht="15.75" customHeight="1" x14ac:dyDescent="0.2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5.75" customHeight="1" x14ac:dyDescent="0.25">
      <c r="A77" s="8"/>
      <c r="B77" s="28" t="s">
        <v>59</v>
      </c>
      <c r="C77" s="8"/>
      <c r="D77" s="8"/>
      <c r="E77" s="8"/>
      <c r="F77" s="8"/>
      <c r="G77" s="8"/>
      <c r="H77" s="8"/>
      <c r="I77" s="8"/>
      <c r="J77" s="8"/>
      <c r="K77" s="8"/>
      <c r="L77" s="8"/>
      <c r="M77" s="8"/>
      <c r="N77" s="8"/>
      <c r="O77" s="8"/>
      <c r="P77" s="8"/>
      <c r="Q77" s="8"/>
      <c r="R77" s="8"/>
      <c r="S77" s="8"/>
      <c r="T77" s="8"/>
      <c r="U77" s="8"/>
      <c r="V77" s="8"/>
      <c r="W77" s="8"/>
      <c r="X77" s="8"/>
      <c r="Y77" s="8"/>
      <c r="Z77" s="8"/>
    </row>
    <row r="78" spans="1:26" ht="15.75" customHeight="1" x14ac:dyDescent="0.25">
      <c r="A78" s="8"/>
      <c r="B78" s="8" t="s">
        <v>60</v>
      </c>
      <c r="C78" s="49"/>
      <c r="D78" s="37"/>
      <c r="E78" s="8"/>
      <c r="F78" s="8"/>
      <c r="G78" s="8"/>
      <c r="H78" s="8"/>
      <c r="I78" s="8"/>
      <c r="J78" s="8"/>
      <c r="K78" s="8"/>
      <c r="L78" s="8"/>
      <c r="M78" s="8"/>
      <c r="N78" s="8"/>
      <c r="O78" s="8"/>
      <c r="P78" s="8"/>
      <c r="Q78" s="8"/>
      <c r="R78" s="8"/>
      <c r="S78" s="8"/>
      <c r="T78" s="8"/>
      <c r="U78" s="8"/>
      <c r="V78" s="8"/>
      <c r="W78" s="8"/>
      <c r="X78" s="8"/>
      <c r="Y78" s="8"/>
      <c r="Z78" s="8"/>
    </row>
    <row r="79" spans="1:26" ht="15.75" customHeight="1" x14ac:dyDescent="0.25">
      <c r="A79" s="8"/>
      <c r="B79" s="8" t="s">
        <v>61</v>
      </c>
      <c r="C79" s="49"/>
      <c r="D79" s="37"/>
      <c r="E79" s="8"/>
      <c r="F79" s="8"/>
      <c r="G79" s="8"/>
      <c r="H79" s="8"/>
      <c r="I79" s="8"/>
      <c r="J79" s="8"/>
      <c r="K79" s="8"/>
      <c r="L79" s="8"/>
      <c r="M79" s="8"/>
      <c r="N79" s="8"/>
      <c r="O79" s="8"/>
      <c r="P79" s="8"/>
      <c r="Q79" s="8"/>
      <c r="R79" s="8"/>
      <c r="S79" s="8"/>
      <c r="T79" s="8"/>
      <c r="U79" s="8"/>
      <c r="V79" s="8"/>
      <c r="W79" s="8"/>
      <c r="X79" s="8"/>
      <c r="Y79" s="8"/>
      <c r="Z79" s="8"/>
    </row>
    <row r="80" spans="1:26" ht="15.75" customHeight="1" x14ac:dyDescent="0.25">
      <c r="A80" s="8"/>
      <c r="B80" s="30" t="s">
        <v>62</v>
      </c>
      <c r="C80" s="33" t="e">
        <f>C78/C79</f>
        <v>#DIV/0!</v>
      </c>
      <c r="D80" s="37"/>
      <c r="E80" s="8"/>
      <c r="F80" s="8"/>
      <c r="G80" s="8"/>
      <c r="H80" s="8"/>
      <c r="I80" s="8"/>
      <c r="J80" s="8"/>
      <c r="K80" s="8"/>
      <c r="L80" s="8"/>
      <c r="M80" s="8"/>
      <c r="N80" s="8"/>
      <c r="O80" s="8"/>
      <c r="P80" s="8"/>
      <c r="Q80" s="8"/>
      <c r="R80" s="8"/>
      <c r="S80" s="8"/>
      <c r="T80" s="8"/>
      <c r="U80" s="8"/>
      <c r="V80" s="8"/>
      <c r="W80" s="8"/>
      <c r="X80" s="8"/>
      <c r="Y80" s="8"/>
      <c r="Z80" s="8"/>
    </row>
    <row r="81" spans="1:26" ht="15.75" customHeight="1" x14ac:dyDescent="0.25">
      <c r="A81" s="8"/>
      <c r="B81" s="28"/>
      <c r="C81" s="8"/>
      <c r="D81" s="8"/>
      <c r="E81" s="8"/>
      <c r="F81" s="8"/>
      <c r="G81" s="8"/>
      <c r="H81" s="8"/>
      <c r="I81" s="8"/>
      <c r="J81" s="8"/>
      <c r="K81" s="8"/>
      <c r="L81" s="8"/>
      <c r="M81" s="8"/>
      <c r="N81" s="8"/>
      <c r="O81" s="8"/>
      <c r="P81" s="8"/>
      <c r="Q81" s="8"/>
      <c r="R81" s="8"/>
      <c r="S81" s="8"/>
      <c r="T81" s="8"/>
      <c r="U81" s="8"/>
      <c r="V81" s="8"/>
      <c r="W81" s="8"/>
      <c r="X81" s="8"/>
      <c r="Y81" s="8"/>
      <c r="Z81" s="8"/>
    </row>
    <row r="82" spans="1:26" ht="15.75" customHeight="1" x14ac:dyDescent="0.25">
      <c r="A82" s="8"/>
      <c r="B82" s="28" t="s">
        <v>63</v>
      </c>
      <c r="C82" s="8"/>
      <c r="D82" s="8"/>
      <c r="E82" s="8"/>
      <c r="F82" s="8"/>
      <c r="G82" s="8"/>
      <c r="H82" s="8"/>
      <c r="I82" s="8"/>
      <c r="J82" s="8"/>
      <c r="K82" s="8"/>
      <c r="L82" s="8"/>
      <c r="M82" s="8"/>
      <c r="N82" s="8"/>
      <c r="O82" s="8"/>
      <c r="P82" s="8"/>
      <c r="Q82" s="8"/>
      <c r="R82" s="8"/>
      <c r="S82" s="8"/>
      <c r="T82" s="8"/>
      <c r="U82" s="8"/>
      <c r="V82" s="8"/>
      <c r="W82" s="8"/>
      <c r="X82" s="8"/>
      <c r="Y82" s="8"/>
      <c r="Z82" s="8"/>
    </row>
    <row r="83" spans="1:26" ht="15.75" customHeight="1" x14ac:dyDescent="0.25">
      <c r="A83" s="8"/>
      <c r="B83" s="8" t="s">
        <v>64</v>
      </c>
      <c r="C83" s="49"/>
      <c r="D83" s="8"/>
      <c r="E83" s="8"/>
      <c r="F83" s="8"/>
      <c r="G83" s="8"/>
      <c r="H83" s="8"/>
      <c r="I83" s="8"/>
      <c r="J83" s="8"/>
      <c r="K83" s="8"/>
      <c r="L83" s="8"/>
      <c r="M83" s="8"/>
      <c r="N83" s="8"/>
      <c r="O83" s="8"/>
      <c r="P83" s="8"/>
      <c r="Q83" s="8"/>
      <c r="R83" s="8"/>
      <c r="S83" s="8"/>
      <c r="T83" s="8"/>
      <c r="U83" s="8"/>
      <c r="V83" s="8"/>
      <c r="W83" s="8"/>
      <c r="X83" s="8"/>
      <c r="Y83" s="8"/>
      <c r="Z83" s="8"/>
    </row>
    <row r="84" spans="1:26" ht="15.75" customHeight="1" x14ac:dyDescent="0.25">
      <c r="A84" s="8"/>
      <c r="B84" s="8" t="s">
        <v>65</v>
      </c>
      <c r="C84" s="49"/>
      <c r="D84" s="8"/>
      <c r="E84" s="8"/>
      <c r="F84" s="8"/>
      <c r="G84" s="8"/>
      <c r="H84" s="8"/>
      <c r="I84" s="8"/>
      <c r="J84" s="8"/>
      <c r="K84" s="8"/>
      <c r="L84" s="8"/>
      <c r="M84" s="8"/>
      <c r="N84" s="8"/>
      <c r="O84" s="8"/>
      <c r="P84" s="8"/>
      <c r="Q84" s="8"/>
      <c r="R84" s="8"/>
      <c r="S84" s="8"/>
      <c r="T84" s="8"/>
      <c r="U84" s="8"/>
      <c r="V84" s="8"/>
      <c r="W84" s="8"/>
      <c r="X84" s="8"/>
      <c r="Y84" s="8"/>
      <c r="Z84" s="8"/>
    </row>
    <row r="85" spans="1:26" ht="15.75" customHeight="1" x14ac:dyDescent="0.25">
      <c r="A85" s="8"/>
      <c r="B85" s="30" t="s">
        <v>66</v>
      </c>
      <c r="C85" s="33" t="e">
        <f>C83/C84</f>
        <v>#DIV/0!</v>
      </c>
      <c r="D85" s="37"/>
      <c r="E85" s="8"/>
      <c r="F85" s="8"/>
      <c r="G85" s="8"/>
      <c r="H85" s="8"/>
      <c r="I85" s="8"/>
      <c r="J85" s="8"/>
      <c r="K85" s="8"/>
      <c r="L85" s="8"/>
      <c r="M85" s="8"/>
      <c r="N85" s="8"/>
      <c r="O85" s="8"/>
      <c r="P85" s="8"/>
      <c r="Q85" s="8"/>
      <c r="R85" s="8"/>
      <c r="S85" s="8"/>
      <c r="T85" s="8"/>
      <c r="U85" s="8"/>
      <c r="V85" s="8"/>
      <c r="W85" s="8"/>
      <c r="X85" s="8"/>
      <c r="Y85" s="8"/>
      <c r="Z85" s="8"/>
    </row>
    <row r="86" spans="1:26" ht="15.75" customHeight="1" x14ac:dyDescent="0.25">
      <c r="A86" s="8"/>
      <c r="B86" s="30"/>
      <c r="C86" s="34"/>
      <c r="D86" s="37"/>
      <c r="E86" s="8"/>
      <c r="F86" s="8"/>
      <c r="G86" s="8"/>
      <c r="H86" s="8"/>
      <c r="I86" s="8"/>
      <c r="J86" s="8"/>
      <c r="K86" s="8"/>
      <c r="L86" s="8"/>
      <c r="M86" s="8"/>
      <c r="N86" s="8"/>
      <c r="O86" s="8"/>
      <c r="P86" s="8"/>
      <c r="Q86" s="8"/>
      <c r="R86" s="8"/>
      <c r="S86" s="8"/>
      <c r="T86" s="8"/>
      <c r="U86" s="8"/>
      <c r="V86" s="8"/>
      <c r="W86" s="8"/>
      <c r="X86" s="8"/>
      <c r="Y86" s="8"/>
      <c r="Z86" s="8"/>
    </row>
    <row r="87" spans="1:26" ht="15.75" customHeight="1" x14ac:dyDescent="0.25">
      <c r="A87" s="8" t="s">
        <v>190</v>
      </c>
      <c r="B87" s="8"/>
      <c r="C87" s="8"/>
      <c r="D87" s="8"/>
      <c r="E87" s="8"/>
      <c r="F87" s="8"/>
      <c r="G87" s="8"/>
      <c r="H87" s="8"/>
      <c r="I87" s="8"/>
      <c r="J87" s="8"/>
      <c r="K87" s="8"/>
      <c r="L87" s="8"/>
      <c r="M87" s="8"/>
      <c r="N87" s="8"/>
      <c r="O87" s="8"/>
      <c r="P87" s="8"/>
      <c r="Q87" s="8"/>
      <c r="R87" s="8"/>
      <c r="S87" s="8"/>
      <c r="T87" s="8"/>
      <c r="U87" s="8"/>
      <c r="V87" s="8"/>
      <c r="W87" s="8"/>
      <c r="X87" s="8"/>
      <c r="Y87" s="8"/>
      <c r="Z87" s="8"/>
    </row>
    <row r="88" spans="1:26" ht="15.75" customHeight="1" x14ac:dyDescent="0.25">
      <c r="A88" s="8"/>
      <c r="B88" s="28" t="s">
        <v>67</v>
      </c>
      <c r="C88" s="8"/>
      <c r="D88" s="8"/>
      <c r="E88" s="8"/>
      <c r="F88" s="8"/>
      <c r="G88" s="8"/>
      <c r="H88" s="8"/>
      <c r="I88" s="8"/>
      <c r="J88" s="8"/>
      <c r="K88" s="8"/>
      <c r="L88" s="8"/>
      <c r="M88" s="8"/>
      <c r="N88" s="8"/>
      <c r="O88" s="8"/>
      <c r="P88" s="8"/>
      <c r="Q88" s="8"/>
      <c r="R88" s="8"/>
      <c r="S88" s="8"/>
      <c r="T88" s="8"/>
      <c r="U88" s="8"/>
      <c r="V88" s="8"/>
      <c r="W88" s="8"/>
      <c r="X88" s="8"/>
      <c r="Y88" s="8"/>
      <c r="Z88" s="8"/>
    </row>
    <row r="89" spans="1:26" ht="15.75" customHeight="1" x14ac:dyDescent="0.25">
      <c r="A89" s="8"/>
      <c r="B89" s="8" t="s">
        <v>68</v>
      </c>
      <c r="C89" s="56"/>
      <c r="D89" s="8"/>
      <c r="E89" s="8"/>
      <c r="F89" s="8"/>
      <c r="G89" s="8"/>
      <c r="H89" s="8"/>
      <c r="I89" s="8"/>
      <c r="J89" s="8"/>
      <c r="K89" s="8"/>
      <c r="L89" s="8"/>
      <c r="M89" s="8"/>
      <c r="N89" s="8"/>
      <c r="O89" s="8"/>
      <c r="P89" s="8"/>
      <c r="Q89" s="8"/>
      <c r="R89" s="8"/>
      <c r="S89" s="8"/>
      <c r="T89" s="8"/>
      <c r="U89" s="8"/>
      <c r="V89" s="8"/>
      <c r="W89" s="8"/>
      <c r="X89" s="8"/>
      <c r="Y89" s="8"/>
      <c r="Z89" s="8"/>
    </row>
    <row r="90" spans="1:26" ht="15.75" customHeight="1" x14ac:dyDescent="0.25">
      <c r="A90" s="8"/>
      <c r="B90" s="8" t="s">
        <v>69</v>
      </c>
      <c r="C90" s="56"/>
      <c r="D90" s="8"/>
      <c r="E90" s="8"/>
      <c r="F90" s="8"/>
      <c r="G90" s="8"/>
      <c r="H90" s="8"/>
      <c r="I90" s="8"/>
      <c r="J90" s="8"/>
      <c r="K90" s="8"/>
      <c r="L90" s="8"/>
      <c r="M90" s="8"/>
      <c r="N90" s="8"/>
      <c r="O90" s="8"/>
      <c r="P90" s="8"/>
      <c r="Q90" s="8"/>
      <c r="R90" s="8"/>
      <c r="S90" s="8"/>
      <c r="T90" s="8"/>
      <c r="U90" s="8"/>
      <c r="V90" s="8"/>
      <c r="W90" s="8"/>
      <c r="X90" s="8"/>
      <c r="Y90" s="8"/>
      <c r="Z90" s="8"/>
    </row>
    <row r="91" spans="1:26" ht="15.75" customHeight="1" x14ac:dyDescent="0.25">
      <c r="A91" s="8"/>
      <c r="B91" s="8" t="s">
        <v>70</v>
      </c>
      <c r="C91" s="38" t="e">
        <f>(C90-C89)/C89</f>
        <v>#DIV/0!</v>
      </c>
      <c r="D91" s="8"/>
      <c r="E91" s="8"/>
      <c r="F91" s="8"/>
      <c r="G91" s="8"/>
      <c r="H91" s="8"/>
      <c r="I91" s="8"/>
      <c r="J91" s="8"/>
      <c r="K91" s="8"/>
      <c r="L91" s="8"/>
      <c r="M91" s="8"/>
      <c r="N91" s="8"/>
      <c r="O91" s="8"/>
      <c r="P91" s="8"/>
      <c r="Q91" s="8"/>
      <c r="R91" s="8"/>
      <c r="S91" s="8"/>
      <c r="T91" s="8"/>
      <c r="U91" s="8"/>
      <c r="V91" s="8"/>
      <c r="W91" s="8"/>
      <c r="X91" s="8"/>
      <c r="Y91" s="8"/>
      <c r="Z91" s="8"/>
    </row>
    <row r="92" spans="1:26" ht="15.75" customHeight="1" x14ac:dyDescent="0.25">
      <c r="A92" s="8"/>
      <c r="B92" s="39" t="s">
        <v>71</v>
      </c>
      <c r="C92" s="8"/>
      <c r="D92" s="8"/>
      <c r="E92" s="8"/>
      <c r="F92" s="8"/>
      <c r="G92" s="8"/>
      <c r="H92" s="8"/>
      <c r="I92" s="8"/>
      <c r="J92" s="8"/>
      <c r="K92" s="8"/>
      <c r="L92" s="8"/>
      <c r="M92" s="8"/>
      <c r="N92" s="8"/>
      <c r="O92" s="8"/>
      <c r="P92" s="8"/>
      <c r="Q92" s="8"/>
      <c r="R92" s="8"/>
      <c r="S92" s="8"/>
      <c r="T92" s="8"/>
      <c r="U92" s="8"/>
      <c r="V92" s="8"/>
      <c r="W92" s="8"/>
      <c r="X92" s="8"/>
      <c r="Y92" s="8"/>
      <c r="Z92" s="8"/>
    </row>
    <row r="93" spans="1:26" ht="15.75" customHeight="1" x14ac:dyDescent="0.2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5.75" customHeight="1" x14ac:dyDescent="0.25">
      <c r="A94" s="8"/>
      <c r="B94" s="28" t="s">
        <v>72</v>
      </c>
      <c r="C94" s="8"/>
      <c r="D94" s="8"/>
      <c r="E94" s="8"/>
      <c r="F94" s="8"/>
      <c r="G94" s="8"/>
      <c r="H94" s="8"/>
      <c r="I94" s="8"/>
      <c r="J94" s="8"/>
      <c r="K94" s="8"/>
      <c r="L94" s="8"/>
      <c r="M94" s="8"/>
      <c r="N94" s="8"/>
      <c r="O94" s="8"/>
      <c r="P94" s="8"/>
      <c r="Q94" s="8"/>
      <c r="R94" s="8"/>
      <c r="S94" s="8"/>
      <c r="T94" s="8"/>
      <c r="U94" s="8"/>
      <c r="V94" s="8"/>
      <c r="W94" s="8"/>
      <c r="X94" s="8"/>
      <c r="Y94" s="8"/>
      <c r="Z94" s="8"/>
    </row>
    <row r="95" spans="1:26" ht="15.75" customHeight="1" x14ac:dyDescent="0.25">
      <c r="A95" s="8"/>
      <c r="B95" s="8" t="s">
        <v>73</v>
      </c>
      <c r="C95" s="56"/>
      <c r="D95" s="8"/>
      <c r="E95" s="8"/>
      <c r="F95" s="8"/>
      <c r="G95" s="8"/>
      <c r="H95" s="8"/>
      <c r="I95" s="8"/>
      <c r="J95" s="8"/>
      <c r="K95" s="8"/>
      <c r="L95" s="8"/>
      <c r="M95" s="8"/>
      <c r="N95" s="8"/>
      <c r="O95" s="8"/>
      <c r="P95" s="8"/>
      <c r="Q95" s="8"/>
      <c r="R95" s="8"/>
      <c r="S95" s="8"/>
      <c r="T95" s="8"/>
      <c r="U95" s="8"/>
      <c r="V95" s="8"/>
      <c r="W95" s="8"/>
      <c r="X95" s="8"/>
      <c r="Y95" s="8"/>
      <c r="Z95" s="8"/>
    </row>
    <row r="96" spans="1:26" ht="15.75" customHeight="1" x14ac:dyDescent="0.25">
      <c r="A96" s="8"/>
      <c r="B96" s="8" t="s">
        <v>74</v>
      </c>
      <c r="C96" s="56"/>
      <c r="D96" s="8"/>
      <c r="E96" s="8"/>
      <c r="F96" s="8"/>
      <c r="G96" s="8"/>
      <c r="H96" s="8"/>
      <c r="I96" s="8"/>
      <c r="J96" s="8"/>
      <c r="K96" s="8"/>
      <c r="L96" s="8"/>
      <c r="M96" s="8"/>
      <c r="N96" s="8"/>
      <c r="O96" s="8"/>
      <c r="P96" s="8"/>
      <c r="Q96" s="8"/>
      <c r="R96" s="8"/>
      <c r="S96" s="8"/>
      <c r="T96" s="8"/>
      <c r="U96" s="8"/>
      <c r="V96" s="8"/>
      <c r="W96" s="8"/>
      <c r="X96" s="8"/>
      <c r="Y96" s="8"/>
      <c r="Z96" s="8"/>
    </row>
    <row r="97" spans="1:26" ht="15.75" customHeight="1" x14ac:dyDescent="0.25">
      <c r="A97" s="8"/>
      <c r="B97" s="8" t="s">
        <v>75</v>
      </c>
      <c r="C97" s="38" t="e">
        <f>(C96-C95)/C95</f>
        <v>#DIV/0!</v>
      </c>
      <c r="D97" s="8"/>
      <c r="E97" s="8"/>
      <c r="F97" s="8"/>
      <c r="G97" s="8"/>
      <c r="H97" s="8"/>
      <c r="I97" s="8"/>
      <c r="J97" s="8"/>
      <c r="K97" s="8"/>
      <c r="L97" s="8"/>
      <c r="M97" s="8"/>
      <c r="N97" s="8"/>
      <c r="O97" s="8"/>
      <c r="P97" s="8"/>
      <c r="Q97" s="8"/>
      <c r="R97" s="8"/>
      <c r="S97" s="8"/>
      <c r="T97" s="8"/>
      <c r="U97" s="8"/>
      <c r="V97" s="8"/>
      <c r="W97" s="8"/>
      <c r="X97" s="8"/>
      <c r="Y97" s="8"/>
      <c r="Z97" s="8"/>
    </row>
    <row r="98" spans="1:26" ht="15.75" customHeight="1" x14ac:dyDescent="0.2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5.75" customHeight="1" x14ac:dyDescent="0.25">
      <c r="A99" s="8"/>
      <c r="B99" s="28" t="s">
        <v>76</v>
      </c>
      <c r="C99" s="8"/>
      <c r="D99" s="8"/>
      <c r="E99" s="8"/>
      <c r="F99" s="8"/>
      <c r="G99" s="8"/>
      <c r="H99" s="8"/>
      <c r="I99" s="8"/>
      <c r="J99" s="8"/>
      <c r="K99" s="8"/>
      <c r="L99" s="8"/>
      <c r="M99" s="8"/>
      <c r="N99" s="8"/>
      <c r="O99" s="8"/>
      <c r="P99" s="8"/>
      <c r="Q99" s="8"/>
      <c r="R99" s="8"/>
      <c r="S99" s="8"/>
      <c r="T99" s="8"/>
      <c r="U99" s="8"/>
      <c r="V99" s="8"/>
      <c r="W99" s="8"/>
      <c r="X99" s="8"/>
      <c r="Y99" s="8"/>
      <c r="Z99" s="8"/>
    </row>
    <row r="100" spans="1:26" ht="15.75" customHeight="1" x14ac:dyDescent="0.25">
      <c r="A100" s="8"/>
      <c r="B100" s="8" t="s">
        <v>77</v>
      </c>
      <c r="C100" s="56"/>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x14ac:dyDescent="0.25">
      <c r="A101" s="8"/>
      <c r="B101" s="8" t="s">
        <v>78</v>
      </c>
      <c r="C101" s="56"/>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x14ac:dyDescent="0.25">
      <c r="A102" s="8"/>
      <c r="B102" s="8" t="s">
        <v>79</v>
      </c>
      <c r="C102" s="40" t="e">
        <f>C100/C101</f>
        <v>#DIV/0!</v>
      </c>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x14ac:dyDescent="0.25">
      <c r="A103" s="8"/>
      <c r="B103" s="8" t="s">
        <v>80</v>
      </c>
      <c r="C103" s="41">
        <v>44877</v>
      </c>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x14ac:dyDescent="0.25">
      <c r="A104" s="8"/>
      <c r="B104" s="30" t="s">
        <v>81</v>
      </c>
      <c r="C104" s="42" t="e">
        <f>(C100/C101)/C103</f>
        <v>#DIV/0!</v>
      </c>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5">
      <c r="A108" s="8"/>
      <c r="B108" s="43" t="s">
        <v>82</v>
      </c>
      <c r="C108" s="44"/>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5">
      <c r="A112" s="8"/>
      <c r="B112" s="47"/>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5">
      <c r="A113" s="8"/>
      <c r="B113" s="58" t="s">
        <v>83</v>
      </c>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5">
      <c r="A114" s="8"/>
      <c r="B114" s="47"/>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5">
      <c r="A115" s="8"/>
      <c r="B115" s="47"/>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5">
      <c r="A116" s="8"/>
      <c r="B116" s="47"/>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5">
      <c r="A117" s="8"/>
      <c r="B117" s="59" t="s">
        <v>84</v>
      </c>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5">
      <c r="A118" s="8"/>
      <c r="B118" s="47"/>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5">
      <c r="A119" s="8"/>
      <c r="B119" s="47"/>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5">
      <c r="A120" s="8"/>
      <c r="B120" s="47"/>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5">
      <c r="A121" s="8"/>
      <c r="B121" s="59" t="s">
        <v>85</v>
      </c>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5">
      <c r="A122" s="8"/>
      <c r="B122" s="47"/>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5">
      <c r="A123" s="8"/>
      <c r="B123" s="47"/>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5">
      <c r="A124" s="8"/>
      <c r="B124" s="47"/>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5">
      <c r="A125" s="8"/>
      <c r="B125" s="59" t="s">
        <v>86</v>
      </c>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5">
      <c r="A128" s="225" t="s">
        <v>444</v>
      </c>
      <c r="B128" s="225"/>
      <c r="C128" s="225"/>
      <c r="D128" s="225"/>
      <c r="E128" s="225"/>
      <c r="F128" s="225"/>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sheetData>
  <sheetProtection algorithmName="SHA-512" hashValue="DdOcXZGRi14uetcl21EcPq7QdN8YU6gD68339xJtfuU8AvYbSoTBYXuXlFWArMw+k0gyEB83SKiaOvjL/US1Fg==" saltValue="naaeMx9aCFJAq7kCCzUpSg==" spinCount="100000" sheet="1" objects="1" scenarios="1"/>
  <mergeCells count="1">
    <mergeCell ref="A128:F128"/>
  </mergeCells>
  <pageMargins left="0.75" right="0.75" top="1" bottom="1"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zoomScale="107" zoomScaleNormal="107" workbookViewId="0">
      <selection sqref="A1:K1"/>
    </sheetView>
  </sheetViews>
  <sheetFormatPr defaultColWidth="14.44140625" defaultRowHeight="15" customHeight="1" x14ac:dyDescent="0.25"/>
  <cols>
    <col min="1" max="1" width="4.6640625" style="2" customWidth="1"/>
    <col min="2" max="2" width="4.44140625" style="2" customWidth="1"/>
    <col min="3" max="3" width="36.6640625" style="2" customWidth="1"/>
    <col min="4" max="4" width="11.33203125" style="2" customWidth="1"/>
    <col min="5" max="26" width="9.109375" style="2" customWidth="1"/>
    <col min="27" max="16384" width="14.44140625" style="2"/>
  </cols>
  <sheetData>
    <row r="1" spans="1:26" ht="12.75" customHeight="1" x14ac:dyDescent="0.25">
      <c r="A1" s="226" t="s">
        <v>192</v>
      </c>
      <c r="B1" s="227"/>
      <c r="C1" s="227"/>
      <c r="D1" s="227"/>
      <c r="E1" s="227"/>
      <c r="F1" s="227"/>
      <c r="G1" s="227"/>
      <c r="H1" s="227"/>
      <c r="I1" s="227"/>
      <c r="J1" s="227"/>
      <c r="K1" s="227"/>
      <c r="L1" s="1"/>
      <c r="M1" s="1"/>
      <c r="N1" s="1"/>
      <c r="O1" s="1"/>
      <c r="P1" s="1"/>
      <c r="Q1" s="1"/>
      <c r="R1" s="1"/>
      <c r="S1" s="1"/>
      <c r="T1" s="1"/>
      <c r="U1" s="1"/>
      <c r="V1" s="1"/>
      <c r="W1" s="1"/>
      <c r="X1" s="1"/>
      <c r="Y1" s="1"/>
      <c r="Z1" s="1"/>
    </row>
    <row r="2" spans="1:26" ht="12.75" customHeight="1" x14ac:dyDescent="0.25">
      <c r="A2" s="4" t="s">
        <v>87</v>
      </c>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5">
      <c r="A3" s="3"/>
      <c r="B3" s="1"/>
      <c r="C3" s="1"/>
      <c r="D3" s="1"/>
      <c r="E3" s="1"/>
      <c r="F3" s="1"/>
      <c r="G3" s="1"/>
      <c r="H3" s="1"/>
      <c r="I3" s="1"/>
      <c r="J3" s="1"/>
      <c r="K3" s="1"/>
      <c r="L3" s="1"/>
      <c r="M3" s="1"/>
      <c r="N3" s="1"/>
      <c r="O3" s="1"/>
      <c r="P3" s="1"/>
      <c r="Q3" s="1"/>
      <c r="R3" s="1"/>
      <c r="S3" s="1"/>
      <c r="T3" s="1"/>
      <c r="U3" s="1"/>
      <c r="V3" s="1"/>
      <c r="W3" s="1"/>
      <c r="X3" s="1"/>
      <c r="Y3" s="1"/>
      <c r="Z3" s="1"/>
    </row>
    <row r="4" spans="1:26" ht="12.75" customHeight="1" x14ac:dyDescent="0.25">
      <c r="A4" s="3" t="s">
        <v>88</v>
      </c>
      <c r="B4" s="1"/>
      <c r="C4" s="1"/>
      <c r="D4" s="60" t="s">
        <v>89</v>
      </c>
      <c r="E4" s="1"/>
      <c r="F4" s="1"/>
      <c r="G4" s="1"/>
      <c r="H4" s="1"/>
      <c r="I4" s="1"/>
      <c r="J4" s="1"/>
      <c r="K4" s="1"/>
      <c r="L4" s="1"/>
      <c r="M4" s="1"/>
      <c r="N4" s="1"/>
      <c r="O4" s="1"/>
      <c r="P4" s="1"/>
      <c r="Q4" s="1"/>
      <c r="R4" s="1"/>
      <c r="S4" s="1"/>
      <c r="T4" s="1"/>
      <c r="U4" s="1"/>
      <c r="V4" s="1"/>
      <c r="W4" s="1"/>
      <c r="X4" s="1"/>
      <c r="Y4" s="1"/>
      <c r="Z4" s="1"/>
    </row>
    <row r="5" spans="1:26" ht="12.75" customHeight="1" x14ac:dyDescent="0.25">
      <c r="A5" s="3"/>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25">
      <c r="A6" s="1" t="s">
        <v>193</v>
      </c>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25">
      <c r="A7" s="1"/>
      <c r="B7" s="61" t="s">
        <v>194</v>
      </c>
      <c r="C7" s="1"/>
      <c r="D7" s="62"/>
      <c r="E7" s="1"/>
      <c r="F7" s="1"/>
      <c r="G7" s="1"/>
      <c r="H7" s="1"/>
      <c r="I7" s="1"/>
      <c r="J7" s="1"/>
      <c r="K7" s="1"/>
      <c r="L7" s="1"/>
      <c r="M7" s="1"/>
      <c r="N7" s="1"/>
      <c r="O7" s="1"/>
      <c r="P7" s="1"/>
      <c r="Q7" s="1"/>
      <c r="R7" s="1"/>
      <c r="S7" s="1"/>
      <c r="T7" s="1"/>
      <c r="U7" s="1"/>
      <c r="V7" s="1"/>
      <c r="W7" s="1"/>
      <c r="X7" s="1"/>
      <c r="Y7" s="1"/>
      <c r="Z7" s="1"/>
    </row>
    <row r="8" spans="1:26" ht="12.75" customHeight="1" x14ac:dyDescent="0.25">
      <c r="A8" s="1"/>
      <c r="B8" s="1"/>
      <c r="C8" s="63">
        <v>0</v>
      </c>
      <c r="D8" s="1">
        <v>15</v>
      </c>
      <c r="E8" s="1"/>
      <c r="F8" s="1"/>
      <c r="G8" s="1"/>
      <c r="H8" s="1"/>
      <c r="I8" s="1"/>
      <c r="J8" s="1"/>
      <c r="K8" s="1"/>
      <c r="L8" s="1"/>
      <c r="M8" s="1"/>
      <c r="N8" s="1"/>
      <c r="O8" s="1"/>
      <c r="P8" s="1"/>
      <c r="Q8" s="1"/>
      <c r="R8" s="1"/>
      <c r="S8" s="1"/>
      <c r="T8" s="1"/>
      <c r="U8" s="1"/>
      <c r="V8" s="1"/>
      <c r="W8" s="1"/>
      <c r="X8" s="1"/>
      <c r="Y8" s="1"/>
      <c r="Z8" s="1"/>
    </row>
    <row r="9" spans="1:26" ht="12.75" customHeight="1" x14ac:dyDescent="0.25">
      <c r="A9" s="1"/>
      <c r="B9" s="1"/>
      <c r="C9" s="63">
        <v>5.0099999999999999E-2</v>
      </c>
      <c r="D9" s="1">
        <v>11</v>
      </c>
      <c r="E9" s="1"/>
      <c r="F9" s="1"/>
      <c r="G9" s="1"/>
      <c r="H9" s="1"/>
      <c r="I9" s="1"/>
      <c r="J9" s="1"/>
      <c r="K9" s="1"/>
      <c r="L9" s="1"/>
      <c r="M9" s="1"/>
      <c r="N9" s="1"/>
      <c r="O9" s="1"/>
      <c r="P9" s="1"/>
      <c r="Q9" s="1"/>
      <c r="R9" s="1"/>
      <c r="S9" s="1"/>
      <c r="T9" s="1"/>
      <c r="U9" s="1"/>
      <c r="V9" s="1"/>
      <c r="W9" s="1"/>
      <c r="X9" s="1"/>
      <c r="Y9" s="1"/>
      <c r="Z9" s="1"/>
    </row>
    <row r="10" spans="1:26" ht="12.75" customHeight="1" x14ac:dyDescent="0.25">
      <c r="A10" s="1"/>
      <c r="B10" s="1"/>
      <c r="C10" s="63">
        <v>0.10009999999999999</v>
      </c>
      <c r="D10" s="1">
        <v>7</v>
      </c>
      <c r="E10" s="1"/>
      <c r="F10" s="1"/>
      <c r="G10" s="1"/>
      <c r="H10" s="1"/>
      <c r="I10" s="1"/>
      <c r="J10" s="1"/>
      <c r="K10" s="1"/>
      <c r="L10" s="1"/>
      <c r="M10" s="1"/>
      <c r="N10" s="1"/>
      <c r="O10" s="1"/>
      <c r="P10" s="1"/>
      <c r="Q10" s="1"/>
      <c r="R10" s="1"/>
      <c r="S10" s="1"/>
      <c r="T10" s="1"/>
      <c r="U10" s="1"/>
      <c r="V10" s="1"/>
      <c r="W10" s="1"/>
      <c r="X10" s="1"/>
      <c r="Y10" s="1"/>
      <c r="Z10" s="1"/>
    </row>
    <row r="11" spans="1:26" ht="12.75" customHeight="1" x14ac:dyDescent="0.25">
      <c r="A11" s="1"/>
      <c r="B11" s="1"/>
      <c r="C11" s="63">
        <v>0.15010000000000001</v>
      </c>
      <c r="D11" s="1">
        <v>4</v>
      </c>
      <c r="E11" s="1"/>
      <c r="F11" s="1"/>
      <c r="G11" s="1"/>
      <c r="H11" s="1"/>
      <c r="I11" s="1"/>
      <c r="J11" s="1"/>
      <c r="K11" s="1"/>
      <c r="L11" s="1"/>
      <c r="M11" s="1"/>
      <c r="N11" s="1"/>
      <c r="O11" s="1"/>
      <c r="P11" s="1"/>
      <c r="Q11" s="1"/>
      <c r="R11" s="1"/>
      <c r="S11" s="1"/>
      <c r="T11" s="1"/>
      <c r="U11" s="1"/>
      <c r="V11" s="1"/>
      <c r="W11" s="1"/>
      <c r="X11" s="1"/>
      <c r="Y11" s="1"/>
      <c r="Z11" s="1"/>
    </row>
    <row r="12" spans="1:26" ht="12.75" customHeight="1" x14ac:dyDescent="0.25">
      <c r="A12" s="1"/>
      <c r="B12" s="1"/>
      <c r="C12" s="63">
        <v>0.2001</v>
      </c>
      <c r="D12" s="1">
        <v>0</v>
      </c>
      <c r="E12" s="1"/>
      <c r="F12" s="1"/>
      <c r="G12" s="1"/>
      <c r="H12" s="1"/>
      <c r="I12" s="1"/>
      <c r="J12" s="1"/>
      <c r="K12" s="1"/>
      <c r="L12" s="1"/>
      <c r="M12" s="1"/>
      <c r="N12" s="1"/>
      <c r="O12" s="1"/>
      <c r="P12" s="1"/>
      <c r="Q12" s="1"/>
      <c r="R12" s="1"/>
      <c r="S12" s="1"/>
      <c r="T12" s="1"/>
      <c r="U12" s="1"/>
      <c r="V12" s="1"/>
      <c r="W12" s="1"/>
      <c r="X12" s="1"/>
      <c r="Y12" s="1"/>
      <c r="Z12" s="1"/>
    </row>
    <row r="13" spans="1:26" ht="12.75" customHeight="1" x14ac:dyDescent="0.25">
      <c r="A13" s="1"/>
      <c r="B13" s="1"/>
      <c r="C13" s="5"/>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5">
      <c r="A14" s="1"/>
      <c r="B14" s="61" t="s">
        <v>195</v>
      </c>
      <c r="C14" s="1"/>
      <c r="D14" s="64"/>
      <c r="E14" s="1"/>
      <c r="F14" s="1"/>
      <c r="G14" s="1"/>
      <c r="H14" s="1"/>
      <c r="I14" s="1"/>
      <c r="J14" s="1"/>
      <c r="K14" s="1"/>
      <c r="L14" s="1"/>
      <c r="M14" s="1"/>
      <c r="N14" s="1"/>
      <c r="O14" s="1"/>
      <c r="P14" s="1"/>
      <c r="Q14" s="1"/>
      <c r="R14" s="1"/>
      <c r="S14" s="1"/>
      <c r="T14" s="1"/>
      <c r="U14" s="1"/>
      <c r="V14" s="1"/>
      <c r="W14" s="1"/>
      <c r="X14" s="1"/>
      <c r="Y14" s="1"/>
      <c r="Z14" s="1"/>
    </row>
    <row r="15" spans="1:26" ht="12.75" customHeight="1" x14ac:dyDescent="0.25">
      <c r="A15" s="1"/>
      <c r="B15" s="1"/>
      <c r="C15" s="63">
        <v>0</v>
      </c>
      <c r="D15" s="1">
        <v>0</v>
      </c>
      <c r="E15" s="1"/>
      <c r="F15" s="1"/>
      <c r="G15" s="1"/>
      <c r="H15" s="1"/>
      <c r="I15" s="1"/>
      <c r="J15" s="1"/>
      <c r="K15" s="1"/>
      <c r="L15" s="1"/>
      <c r="M15" s="1"/>
      <c r="N15" s="1"/>
      <c r="O15" s="1"/>
      <c r="P15" s="1"/>
      <c r="Q15" s="1"/>
      <c r="R15" s="1"/>
      <c r="S15" s="1"/>
      <c r="T15" s="1"/>
      <c r="U15" s="1"/>
      <c r="V15" s="1"/>
      <c r="W15" s="1"/>
      <c r="X15" s="1"/>
      <c r="Y15" s="1"/>
      <c r="Z15" s="1"/>
    </row>
    <row r="16" spans="1:26" ht="12.75" customHeight="1" x14ac:dyDescent="0.25">
      <c r="A16" s="1"/>
      <c r="B16" s="1"/>
      <c r="C16" s="63">
        <v>0.3</v>
      </c>
      <c r="D16" s="1">
        <v>4</v>
      </c>
      <c r="E16" s="1"/>
      <c r="F16" s="1"/>
      <c r="G16" s="1"/>
      <c r="H16" s="1"/>
      <c r="I16" s="1"/>
      <c r="J16" s="1"/>
      <c r="K16" s="1"/>
      <c r="L16" s="1"/>
      <c r="M16" s="1"/>
      <c r="N16" s="1"/>
      <c r="O16" s="1"/>
      <c r="P16" s="1"/>
      <c r="Q16" s="1"/>
      <c r="R16" s="1"/>
      <c r="S16" s="1"/>
      <c r="T16" s="1"/>
      <c r="U16" s="1"/>
      <c r="V16" s="1"/>
      <c r="W16" s="1"/>
      <c r="X16" s="1"/>
      <c r="Y16" s="1"/>
      <c r="Z16" s="1"/>
    </row>
    <row r="17" spans="1:26" ht="12.75" customHeight="1" x14ac:dyDescent="0.25">
      <c r="A17" s="1"/>
      <c r="B17" s="1"/>
      <c r="C17" s="63">
        <v>0.5</v>
      </c>
      <c r="D17" s="1">
        <v>7</v>
      </c>
      <c r="E17" s="1"/>
      <c r="F17" s="1"/>
      <c r="G17" s="1"/>
      <c r="H17" s="1"/>
      <c r="I17" s="1"/>
      <c r="J17" s="1"/>
      <c r="K17" s="1"/>
      <c r="L17" s="1"/>
      <c r="M17" s="1"/>
      <c r="N17" s="1"/>
      <c r="O17" s="1"/>
      <c r="P17" s="1"/>
      <c r="Q17" s="1"/>
      <c r="R17" s="1"/>
      <c r="S17" s="1"/>
      <c r="T17" s="1"/>
      <c r="U17" s="1"/>
      <c r="V17" s="1"/>
      <c r="W17" s="1"/>
      <c r="X17" s="1"/>
      <c r="Y17" s="1"/>
      <c r="Z17" s="1"/>
    </row>
    <row r="18" spans="1:26" ht="12.75" customHeight="1" x14ac:dyDescent="0.25">
      <c r="A18" s="1"/>
      <c r="B18" s="1"/>
      <c r="C18" s="63">
        <v>0.7</v>
      </c>
      <c r="D18" s="1">
        <v>11</v>
      </c>
      <c r="E18" s="1"/>
      <c r="F18" s="1"/>
      <c r="G18" s="1"/>
      <c r="H18" s="1"/>
      <c r="I18" s="1"/>
      <c r="J18" s="1"/>
      <c r="K18" s="1"/>
      <c r="L18" s="1"/>
      <c r="M18" s="1"/>
      <c r="N18" s="1"/>
      <c r="O18" s="1"/>
      <c r="P18" s="1"/>
      <c r="Q18" s="1"/>
      <c r="R18" s="1"/>
      <c r="S18" s="1"/>
      <c r="T18" s="1"/>
      <c r="U18" s="1"/>
      <c r="V18" s="1"/>
      <c r="W18" s="1"/>
      <c r="X18" s="1"/>
      <c r="Y18" s="1"/>
      <c r="Z18" s="1"/>
    </row>
    <row r="19" spans="1:26" ht="12.75" customHeight="1" x14ac:dyDescent="0.25">
      <c r="A19" s="1"/>
      <c r="B19" s="1"/>
      <c r="C19" s="63">
        <v>1</v>
      </c>
      <c r="D19" s="1">
        <v>15</v>
      </c>
      <c r="E19" s="1"/>
      <c r="F19" s="1"/>
      <c r="G19" s="1"/>
      <c r="H19" s="1"/>
      <c r="I19" s="1"/>
      <c r="J19" s="1"/>
      <c r="K19" s="1"/>
      <c r="L19" s="1"/>
      <c r="M19" s="1"/>
      <c r="N19" s="1"/>
      <c r="O19" s="1"/>
      <c r="P19" s="1"/>
      <c r="Q19" s="1"/>
      <c r="R19" s="1"/>
      <c r="S19" s="1"/>
      <c r="T19" s="1"/>
      <c r="U19" s="1"/>
      <c r="V19" s="1"/>
      <c r="W19" s="1"/>
      <c r="X19" s="1"/>
      <c r="Y19" s="1"/>
      <c r="Z19" s="1"/>
    </row>
    <row r="20" spans="1:26" ht="12.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5">
      <c r="A21" s="1" t="s">
        <v>196</v>
      </c>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5">
      <c r="A22" s="1"/>
      <c r="B22" s="61" t="s">
        <v>90</v>
      </c>
      <c r="C22" s="1"/>
      <c r="D22" s="64"/>
      <c r="E22" s="1"/>
      <c r="F22" s="1"/>
      <c r="G22" s="1"/>
      <c r="H22" s="1"/>
      <c r="I22" s="1"/>
      <c r="J22" s="1"/>
      <c r="K22" s="1"/>
      <c r="L22" s="1"/>
      <c r="M22" s="1"/>
      <c r="N22" s="1"/>
      <c r="O22" s="1"/>
      <c r="P22" s="1"/>
      <c r="Q22" s="1"/>
      <c r="R22" s="1"/>
      <c r="S22" s="1"/>
      <c r="T22" s="1"/>
      <c r="U22" s="1"/>
      <c r="V22" s="1"/>
      <c r="W22" s="1"/>
      <c r="X22" s="1"/>
      <c r="Y22" s="1"/>
      <c r="Z22" s="1"/>
    </row>
    <row r="23" spans="1:26" ht="12.75" customHeight="1" x14ac:dyDescent="0.25">
      <c r="A23" s="1"/>
      <c r="B23" s="1"/>
      <c r="C23" s="63">
        <v>0</v>
      </c>
      <c r="D23" s="1">
        <v>10</v>
      </c>
      <c r="E23" s="1"/>
      <c r="F23" s="1"/>
      <c r="G23" s="1"/>
      <c r="H23" s="1"/>
      <c r="I23" s="1"/>
      <c r="J23" s="1"/>
      <c r="K23" s="1"/>
      <c r="L23" s="1"/>
      <c r="M23" s="1"/>
      <c r="N23" s="1"/>
      <c r="O23" s="1"/>
      <c r="P23" s="1"/>
      <c r="Q23" s="1"/>
      <c r="R23" s="1"/>
      <c r="S23" s="1"/>
      <c r="T23" s="1"/>
      <c r="U23" s="1"/>
      <c r="V23" s="1"/>
      <c r="W23" s="1"/>
      <c r="X23" s="1"/>
      <c r="Y23" s="1"/>
      <c r="Z23" s="1"/>
    </row>
    <row r="24" spans="1:26" ht="12.75" customHeight="1" x14ac:dyDescent="0.25">
      <c r="A24" s="1"/>
      <c r="B24" s="1"/>
      <c r="C24" s="63">
        <v>0.30009999999999998</v>
      </c>
      <c r="D24" s="1">
        <v>6</v>
      </c>
      <c r="E24" s="1"/>
      <c r="F24" s="1"/>
      <c r="G24" s="1"/>
      <c r="H24" s="1"/>
      <c r="I24" s="1"/>
      <c r="J24" s="1"/>
      <c r="K24" s="1"/>
      <c r="L24" s="1"/>
      <c r="M24" s="1"/>
      <c r="N24" s="1"/>
      <c r="O24" s="1"/>
      <c r="P24" s="1"/>
      <c r="Q24" s="1"/>
      <c r="R24" s="1"/>
      <c r="S24" s="1"/>
      <c r="T24" s="1"/>
      <c r="U24" s="1"/>
      <c r="V24" s="1"/>
      <c r="W24" s="1"/>
      <c r="X24" s="1"/>
      <c r="Y24" s="1"/>
      <c r="Z24" s="1"/>
    </row>
    <row r="25" spans="1:26" ht="12.75" customHeight="1" x14ac:dyDescent="0.25">
      <c r="A25" s="1"/>
      <c r="B25" s="1"/>
      <c r="C25" s="63">
        <v>0.40010000000000001</v>
      </c>
      <c r="D25" s="1">
        <v>4</v>
      </c>
      <c r="E25" s="1"/>
      <c r="F25" s="1"/>
      <c r="G25" s="1"/>
      <c r="H25" s="1"/>
      <c r="I25" s="1"/>
      <c r="J25" s="1"/>
      <c r="K25" s="1"/>
      <c r="L25" s="1"/>
      <c r="M25" s="1"/>
      <c r="N25" s="1"/>
      <c r="O25" s="1"/>
      <c r="P25" s="1"/>
      <c r="Q25" s="1"/>
      <c r="R25" s="1"/>
      <c r="S25" s="1"/>
      <c r="T25" s="1"/>
      <c r="U25" s="1"/>
      <c r="V25" s="1"/>
      <c r="W25" s="1"/>
      <c r="X25" s="1"/>
      <c r="Y25" s="1"/>
      <c r="Z25" s="1"/>
    </row>
    <row r="26" spans="1:26" ht="12.75" customHeight="1" x14ac:dyDescent="0.25">
      <c r="A26" s="1"/>
      <c r="B26" s="1"/>
      <c r="C26" s="63">
        <v>0.50009999999999999</v>
      </c>
      <c r="D26" s="1">
        <v>0</v>
      </c>
      <c r="E26" s="1"/>
      <c r="F26" s="1"/>
      <c r="G26" s="1"/>
      <c r="H26" s="1"/>
      <c r="I26" s="1"/>
      <c r="J26" s="1"/>
      <c r="K26" s="1"/>
      <c r="L26" s="1"/>
      <c r="M26" s="1"/>
      <c r="N26" s="1"/>
      <c r="O26" s="1"/>
      <c r="P26" s="1"/>
      <c r="Q26" s="1"/>
      <c r="R26" s="1"/>
      <c r="S26" s="1"/>
      <c r="T26" s="1"/>
      <c r="U26" s="1"/>
      <c r="V26" s="1"/>
      <c r="W26" s="1"/>
      <c r="X26" s="1"/>
      <c r="Y26" s="1"/>
      <c r="Z26" s="1"/>
    </row>
    <row r="27" spans="1:26" ht="12.75" customHeight="1" x14ac:dyDescent="0.25">
      <c r="A27" s="1"/>
      <c r="B27" s="1"/>
      <c r="C27" s="65"/>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5">
      <c r="A28" s="1"/>
      <c r="B28" s="61" t="s">
        <v>91</v>
      </c>
      <c r="C28" s="1"/>
      <c r="D28" s="64"/>
      <c r="E28" s="1"/>
      <c r="F28" s="1"/>
      <c r="G28" s="1"/>
      <c r="H28" s="1"/>
      <c r="I28" s="1"/>
      <c r="J28" s="1"/>
      <c r="K28" s="1"/>
      <c r="L28" s="1"/>
      <c r="M28" s="1"/>
      <c r="N28" s="1"/>
      <c r="O28" s="1"/>
      <c r="P28" s="1"/>
      <c r="Q28" s="1"/>
      <c r="R28" s="1"/>
      <c r="S28" s="1"/>
      <c r="T28" s="1"/>
      <c r="U28" s="1"/>
      <c r="V28" s="1"/>
      <c r="W28" s="1"/>
      <c r="X28" s="1"/>
      <c r="Y28" s="1"/>
      <c r="Z28" s="1"/>
    </row>
    <row r="29" spans="1:26" ht="12.75" customHeight="1" x14ac:dyDescent="0.25">
      <c r="A29" s="1"/>
      <c r="B29" s="1"/>
      <c r="C29" s="65">
        <v>0</v>
      </c>
      <c r="D29" s="1">
        <v>0</v>
      </c>
      <c r="E29" s="1"/>
      <c r="F29" s="1"/>
      <c r="G29" s="1"/>
      <c r="H29" s="1"/>
      <c r="I29" s="1"/>
      <c r="J29" s="1"/>
      <c r="K29" s="1"/>
      <c r="L29" s="1"/>
      <c r="M29" s="1"/>
      <c r="N29" s="1"/>
      <c r="O29" s="1"/>
      <c r="P29" s="1"/>
      <c r="Q29" s="1"/>
      <c r="R29" s="1"/>
      <c r="S29" s="1"/>
      <c r="T29" s="1"/>
      <c r="U29" s="1"/>
      <c r="V29" s="1"/>
      <c r="W29" s="1"/>
      <c r="X29" s="1"/>
      <c r="Y29" s="1"/>
      <c r="Z29" s="1"/>
    </row>
    <row r="30" spans="1:26" ht="12.75" customHeight="1" x14ac:dyDescent="0.25">
      <c r="A30" s="1"/>
      <c r="B30" s="1"/>
      <c r="C30" s="65">
        <v>99.51</v>
      </c>
      <c r="D30" s="1">
        <v>1</v>
      </c>
      <c r="E30" s="1"/>
      <c r="F30" s="1"/>
      <c r="G30" s="1"/>
      <c r="H30" s="1"/>
      <c r="I30" s="1"/>
      <c r="J30" s="1"/>
      <c r="K30" s="1"/>
      <c r="L30" s="1"/>
      <c r="M30" s="1"/>
      <c r="N30" s="1"/>
      <c r="O30" s="1"/>
      <c r="P30" s="1"/>
      <c r="Q30" s="1"/>
      <c r="R30" s="1"/>
      <c r="S30" s="1"/>
      <c r="T30" s="1"/>
      <c r="U30" s="1"/>
      <c r="V30" s="1"/>
      <c r="W30" s="1"/>
      <c r="X30" s="1"/>
      <c r="Y30" s="1"/>
      <c r="Z30" s="1"/>
    </row>
    <row r="31" spans="1:26" ht="12.75" customHeight="1" x14ac:dyDescent="0.25">
      <c r="A31" s="1"/>
      <c r="B31" s="1"/>
      <c r="C31" s="65">
        <v>149.51</v>
      </c>
      <c r="D31" s="1">
        <v>3</v>
      </c>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1"/>
      <c r="B32" s="1"/>
      <c r="C32" s="65">
        <v>199.51</v>
      </c>
      <c r="D32" s="1">
        <v>5</v>
      </c>
      <c r="E32" s="1"/>
      <c r="F32" s="1"/>
      <c r="G32" s="1"/>
      <c r="H32" s="1"/>
      <c r="I32" s="1"/>
      <c r="J32" s="1"/>
      <c r="K32" s="1"/>
      <c r="L32" s="1"/>
      <c r="M32" s="1"/>
      <c r="N32" s="1"/>
      <c r="O32" s="1"/>
      <c r="P32" s="1"/>
      <c r="Q32" s="1"/>
      <c r="R32" s="1"/>
      <c r="S32" s="1"/>
      <c r="T32" s="1"/>
      <c r="U32" s="1"/>
      <c r="V32" s="1"/>
      <c r="W32" s="1"/>
      <c r="X32" s="1"/>
      <c r="Y32" s="1"/>
      <c r="Z32" s="1"/>
    </row>
    <row r="33" spans="1:26" ht="12.75" customHeight="1" x14ac:dyDescent="0.25">
      <c r="A33" s="1"/>
      <c r="B33" s="1"/>
      <c r="C33" s="65"/>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5">
      <c r="A34" s="1"/>
      <c r="B34" s="61" t="s">
        <v>92</v>
      </c>
      <c r="C34" s="1"/>
      <c r="D34" s="64"/>
      <c r="E34" s="1"/>
      <c r="F34" s="1"/>
      <c r="G34" s="1"/>
      <c r="H34" s="1"/>
      <c r="I34" s="1"/>
      <c r="J34" s="1"/>
      <c r="K34" s="1"/>
      <c r="L34" s="1"/>
      <c r="M34" s="1"/>
      <c r="N34" s="1"/>
      <c r="O34" s="1"/>
      <c r="P34" s="1"/>
      <c r="Q34" s="1"/>
      <c r="R34" s="1"/>
      <c r="S34" s="1"/>
      <c r="T34" s="1"/>
      <c r="U34" s="1"/>
      <c r="V34" s="1"/>
      <c r="W34" s="1"/>
      <c r="X34" s="1"/>
      <c r="Y34" s="1"/>
      <c r="Z34" s="1"/>
    </row>
    <row r="35" spans="1:26" ht="12.75" customHeight="1" x14ac:dyDescent="0.25">
      <c r="A35" s="1"/>
      <c r="B35" s="1"/>
      <c r="C35" s="65">
        <v>0</v>
      </c>
      <c r="D35" s="1">
        <v>0</v>
      </c>
      <c r="E35" s="1"/>
      <c r="F35" s="1"/>
      <c r="G35" s="1"/>
      <c r="H35" s="1"/>
      <c r="I35" s="1"/>
      <c r="J35" s="1"/>
      <c r="K35" s="1"/>
      <c r="L35" s="1"/>
      <c r="M35" s="1"/>
      <c r="N35" s="1"/>
      <c r="O35" s="1"/>
      <c r="P35" s="1"/>
      <c r="Q35" s="1"/>
      <c r="R35" s="1"/>
      <c r="S35" s="1"/>
      <c r="T35" s="1"/>
      <c r="U35" s="1"/>
      <c r="V35" s="1"/>
      <c r="W35" s="1"/>
      <c r="X35" s="1"/>
      <c r="Y35" s="1"/>
      <c r="Z35" s="1"/>
    </row>
    <row r="36" spans="1:26" ht="12.75" customHeight="1" x14ac:dyDescent="0.25">
      <c r="A36" s="1"/>
      <c r="B36" s="1"/>
      <c r="C36" s="65">
        <v>29.51</v>
      </c>
      <c r="D36" s="1">
        <v>1</v>
      </c>
      <c r="E36" s="1"/>
      <c r="F36" s="1"/>
      <c r="G36" s="1"/>
      <c r="H36" s="1"/>
      <c r="I36" s="1"/>
      <c r="J36" s="1"/>
      <c r="K36" s="1"/>
      <c r="L36" s="1"/>
      <c r="M36" s="1"/>
      <c r="N36" s="1"/>
      <c r="O36" s="1"/>
      <c r="P36" s="1"/>
      <c r="Q36" s="1"/>
      <c r="R36" s="1"/>
      <c r="S36" s="1"/>
      <c r="T36" s="1"/>
      <c r="U36" s="1"/>
      <c r="V36" s="1"/>
      <c r="W36" s="1"/>
      <c r="X36" s="1"/>
      <c r="Y36" s="1"/>
      <c r="Z36" s="1"/>
    </row>
    <row r="37" spans="1:26" ht="12.75" customHeight="1" x14ac:dyDescent="0.25">
      <c r="A37" s="1"/>
      <c r="B37" s="1"/>
      <c r="C37" s="65">
        <v>49.51</v>
      </c>
      <c r="D37" s="1">
        <v>3</v>
      </c>
      <c r="E37" s="1"/>
      <c r="F37" s="1"/>
      <c r="G37" s="1"/>
      <c r="H37" s="1"/>
      <c r="I37" s="1"/>
      <c r="J37" s="1"/>
      <c r="K37" s="1"/>
      <c r="L37" s="1"/>
      <c r="M37" s="1"/>
      <c r="N37" s="1"/>
      <c r="O37" s="1"/>
      <c r="P37" s="1"/>
      <c r="Q37" s="1"/>
      <c r="R37" s="1"/>
      <c r="S37" s="1"/>
      <c r="T37" s="1"/>
      <c r="U37" s="1"/>
      <c r="V37" s="1"/>
      <c r="W37" s="1"/>
      <c r="X37" s="1"/>
      <c r="Y37" s="1"/>
      <c r="Z37" s="1"/>
    </row>
    <row r="38" spans="1:26" ht="12.75" customHeight="1" x14ac:dyDescent="0.25">
      <c r="A38" s="1"/>
      <c r="B38" s="1"/>
      <c r="C38" s="65">
        <v>99.51</v>
      </c>
      <c r="D38" s="1">
        <v>5</v>
      </c>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1"/>
      <c r="B39" s="1"/>
      <c r="C39" s="65"/>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1" t="s">
        <v>189</v>
      </c>
      <c r="B40" s="1"/>
      <c r="C40" s="65"/>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1"/>
      <c r="B41" s="61" t="s">
        <v>93</v>
      </c>
      <c r="C41" s="1"/>
      <c r="D41" s="64"/>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1"/>
      <c r="B42" s="1"/>
      <c r="C42" s="63">
        <v>0</v>
      </c>
      <c r="D42" s="1">
        <v>0</v>
      </c>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1"/>
      <c r="B43" s="1"/>
      <c r="C43" s="63">
        <v>1</v>
      </c>
      <c r="D43" s="1">
        <v>3</v>
      </c>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1"/>
      <c r="B44" s="1"/>
      <c r="C44" s="63">
        <v>1.05</v>
      </c>
      <c r="D44" s="1">
        <v>4</v>
      </c>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1"/>
      <c r="B45" s="1"/>
      <c r="C45" s="63">
        <v>1.1000000000000001</v>
      </c>
      <c r="D45" s="1">
        <v>5</v>
      </c>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1"/>
      <c r="B46" s="1"/>
      <c r="C46" s="63"/>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1"/>
      <c r="B47" s="61" t="s">
        <v>197</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
      <c r="B48" s="1"/>
      <c r="C48" s="223">
        <v>-1</v>
      </c>
      <c r="D48" s="222">
        <v>0</v>
      </c>
      <c r="E48" s="222"/>
      <c r="F48" s="1"/>
      <c r="G48" s="1"/>
      <c r="H48" s="222"/>
      <c r="I48" s="223"/>
      <c r="J48" s="222"/>
      <c r="K48" s="1"/>
      <c r="L48" s="1"/>
      <c r="M48" s="1"/>
      <c r="N48" s="1"/>
      <c r="O48" s="1"/>
      <c r="P48" s="1"/>
      <c r="Q48" s="1"/>
      <c r="R48" s="1"/>
      <c r="S48" s="1"/>
      <c r="T48" s="1"/>
      <c r="U48" s="1"/>
      <c r="V48" s="1"/>
      <c r="W48" s="1"/>
      <c r="X48" s="1"/>
      <c r="Y48" s="1"/>
      <c r="Z48" s="1"/>
    </row>
    <row r="49" spans="1:26" ht="12.75" customHeight="1" x14ac:dyDescent="0.25">
      <c r="A49" s="1"/>
      <c r="B49" s="1"/>
      <c r="C49" s="223">
        <v>1E-4</v>
      </c>
      <c r="D49" s="222">
        <v>3</v>
      </c>
      <c r="E49" s="222"/>
      <c r="F49" s="1"/>
      <c r="G49" s="1"/>
      <c r="H49" s="222"/>
      <c r="I49" s="223"/>
      <c r="J49" s="222"/>
      <c r="K49" s="1"/>
      <c r="L49" s="1"/>
      <c r="M49" s="1"/>
      <c r="N49" s="1"/>
      <c r="O49" s="1"/>
      <c r="P49" s="1"/>
      <c r="Q49" s="1"/>
      <c r="R49" s="1"/>
      <c r="S49" s="1"/>
      <c r="T49" s="1"/>
      <c r="U49" s="1"/>
      <c r="V49" s="1"/>
      <c r="W49" s="1"/>
      <c r="X49" s="1"/>
      <c r="Y49" s="1"/>
      <c r="Z49" s="1"/>
    </row>
    <row r="50" spans="1:26" ht="12.75" customHeight="1" x14ac:dyDescent="0.25">
      <c r="A50" s="1"/>
      <c r="B50" s="1"/>
      <c r="C50" s="223">
        <v>0.01</v>
      </c>
      <c r="D50" s="222">
        <v>5</v>
      </c>
      <c r="E50" s="222"/>
      <c r="F50" s="1"/>
      <c r="G50" s="1"/>
      <c r="H50" s="222"/>
      <c r="I50" s="223"/>
      <c r="J50" s="222"/>
      <c r="K50" s="1"/>
      <c r="L50" s="1"/>
      <c r="M50" s="1"/>
      <c r="N50" s="1"/>
      <c r="O50" s="1"/>
      <c r="P50" s="1"/>
      <c r="Q50" s="1"/>
      <c r="R50" s="1"/>
      <c r="S50" s="1"/>
      <c r="T50" s="1"/>
      <c r="U50" s="1"/>
      <c r="V50" s="1"/>
      <c r="W50" s="1"/>
      <c r="X50" s="1"/>
      <c r="Y50" s="1"/>
      <c r="Z50" s="1"/>
    </row>
    <row r="51" spans="1:26" ht="12.75" customHeight="1" x14ac:dyDescent="0.25">
      <c r="A51" s="1"/>
      <c r="B51" s="1"/>
      <c r="C51" s="223">
        <v>0.02</v>
      </c>
      <c r="D51" s="222">
        <v>7</v>
      </c>
      <c r="E51" s="222"/>
      <c r="F51" s="1"/>
      <c r="G51" s="1"/>
      <c r="H51" s="222"/>
      <c r="I51" s="223"/>
      <c r="J51" s="222"/>
      <c r="K51" s="1"/>
      <c r="L51" s="1"/>
      <c r="M51" s="1"/>
      <c r="N51" s="1"/>
      <c r="O51" s="1"/>
      <c r="P51" s="1"/>
      <c r="Q51" s="1"/>
      <c r="R51" s="1"/>
      <c r="S51" s="1"/>
      <c r="T51" s="1"/>
      <c r="U51" s="1"/>
      <c r="V51" s="1"/>
      <c r="W51" s="1"/>
      <c r="X51" s="1"/>
      <c r="Y51" s="1"/>
      <c r="Z51" s="1"/>
    </row>
    <row r="52" spans="1:26" ht="12.75" customHeight="1" x14ac:dyDescent="0.25">
      <c r="A52" s="1"/>
      <c r="B52" s="1"/>
      <c r="C52" s="223">
        <v>2.01E-2</v>
      </c>
      <c r="D52" s="222">
        <v>10</v>
      </c>
      <c r="E52" s="222"/>
      <c r="F52" s="1"/>
      <c r="G52" s="1"/>
      <c r="H52" s="222"/>
      <c r="I52" s="223"/>
      <c r="J52" s="222"/>
      <c r="K52" s="1"/>
      <c r="L52" s="1"/>
      <c r="M52" s="1"/>
      <c r="N52" s="1"/>
      <c r="O52" s="1"/>
      <c r="P52" s="1"/>
      <c r="Q52" s="1"/>
      <c r="R52" s="1"/>
      <c r="S52" s="1"/>
      <c r="T52" s="1"/>
      <c r="U52" s="1"/>
      <c r="V52" s="1"/>
      <c r="W52" s="1"/>
      <c r="X52" s="1"/>
      <c r="Y52" s="1"/>
      <c r="Z52" s="1"/>
    </row>
    <row r="53" spans="1:26" ht="12.75" customHeight="1" x14ac:dyDescent="0.25">
      <c r="A53" s="1"/>
      <c r="B53" s="1"/>
      <c r="C53" s="222"/>
      <c r="D53" s="222"/>
      <c r="E53" s="222"/>
      <c r="F53" s="1"/>
      <c r="G53" s="1"/>
      <c r="H53" s="222"/>
      <c r="I53" s="222"/>
      <c r="J53" s="222"/>
      <c r="K53" s="1"/>
      <c r="L53" s="1"/>
      <c r="M53" s="1"/>
      <c r="N53" s="1"/>
      <c r="O53" s="1"/>
      <c r="P53" s="1"/>
      <c r="Q53" s="1"/>
      <c r="R53" s="1"/>
      <c r="S53" s="1"/>
      <c r="T53" s="1"/>
      <c r="U53" s="1"/>
      <c r="V53" s="1"/>
      <c r="W53" s="1"/>
      <c r="X53" s="1"/>
      <c r="Y53" s="1"/>
      <c r="Z53" s="1"/>
    </row>
    <row r="54" spans="1:26" ht="12.75" customHeight="1" x14ac:dyDescent="0.25">
      <c r="A54" s="1"/>
      <c r="B54" s="61" t="s">
        <v>94</v>
      </c>
      <c r="C54" s="222"/>
      <c r="D54" s="222"/>
      <c r="E54" s="222"/>
      <c r="F54" s="1"/>
      <c r="G54" s="1"/>
      <c r="H54" s="222"/>
      <c r="I54" s="222"/>
      <c r="J54" s="222"/>
      <c r="K54" s="1"/>
      <c r="L54" s="1"/>
      <c r="M54" s="1"/>
      <c r="N54" s="1"/>
      <c r="O54" s="1"/>
      <c r="P54" s="1"/>
      <c r="Q54" s="1"/>
      <c r="R54" s="1"/>
      <c r="S54" s="1"/>
      <c r="T54" s="1"/>
      <c r="U54" s="1"/>
      <c r="V54" s="1"/>
      <c r="W54" s="1"/>
      <c r="X54" s="1"/>
      <c r="Y54" s="1"/>
      <c r="Z54" s="1"/>
    </row>
    <row r="55" spans="1:26" ht="12.75" customHeight="1" x14ac:dyDescent="0.25">
      <c r="A55" s="1"/>
      <c r="B55" s="1"/>
      <c r="C55" s="224">
        <v>0</v>
      </c>
      <c r="D55" s="222">
        <v>0</v>
      </c>
      <c r="E55" s="222"/>
      <c r="F55" s="1"/>
      <c r="G55" s="1"/>
      <c r="H55" s="222"/>
      <c r="I55" s="224"/>
      <c r="J55" s="222"/>
      <c r="K55" s="1"/>
      <c r="L55" s="1"/>
      <c r="M55" s="1"/>
      <c r="N55" s="1"/>
      <c r="O55" s="1"/>
      <c r="P55" s="1"/>
      <c r="Q55" s="1"/>
      <c r="R55" s="1"/>
      <c r="S55" s="1"/>
      <c r="T55" s="1"/>
      <c r="U55" s="1"/>
      <c r="V55" s="1"/>
      <c r="W55" s="1"/>
      <c r="X55" s="1"/>
      <c r="Y55" s="1"/>
      <c r="Z55" s="1"/>
    </row>
    <row r="56" spans="1:26" ht="12.75" customHeight="1" x14ac:dyDescent="0.25">
      <c r="A56" s="1"/>
      <c r="B56" s="1"/>
      <c r="C56" s="224">
        <v>1</v>
      </c>
      <c r="D56" s="222">
        <v>5</v>
      </c>
      <c r="E56" s="222"/>
      <c r="F56" s="1"/>
      <c r="G56" s="1"/>
      <c r="H56" s="222"/>
      <c r="I56" s="224"/>
      <c r="J56" s="222"/>
      <c r="K56" s="1"/>
      <c r="L56" s="1"/>
      <c r="M56" s="1"/>
      <c r="N56" s="1"/>
      <c r="O56" s="1"/>
      <c r="P56" s="1"/>
      <c r="Q56" s="1"/>
      <c r="R56" s="1"/>
      <c r="S56" s="1"/>
      <c r="T56" s="1"/>
      <c r="U56" s="1"/>
      <c r="V56" s="1"/>
      <c r="W56" s="1"/>
      <c r="X56" s="1"/>
      <c r="Y56" s="1"/>
      <c r="Z56" s="1"/>
    </row>
    <row r="57" spans="1:26" ht="12.75" customHeight="1" x14ac:dyDescent="0.25">
      <c r="A57" s="1"/>
      <c r="B57" s="1"/>
      <c r="C57" s="224">
        <v>1.5</v>
      </c>
      <c r="D57" s="222">
        <v>10</v>
      </c>
      <c r="E57" s="222"/>
      <c r="F57" s="1"/>
      <c r="G57" s="1"/>
      <c r="H57" s="222"/>
      <c r="I57" s="224"/>
      <c r="J57" s="222"/>
      <c r="K57" s="1"/>
      <c r="L57" s="1"/>
      <c r="M57" s="1"/>
      <c r="N57" s="1"/>
      <c r="O57" s="1"/>
      <c r="P57" s="1"/>
      <c r="Q57" s="1"/>
      <c r="R57" s="1"/>
      <c r="S57" s="1"/>
      <c r="T57" s="1"/>
      <c r="U57" s="1"/>
      <c r="V57" s="1"/>
      <c r="W57" s="1"/>
      <c r="X57" s="1"/>
      <c r="Y57" s="1"/>
      <c r="Z57" s="1"/>
    </row>
    <row r="58" spans="1:26" ht="12.75" customHeight="1" x14ac:dyDescent="0.25">
      <c r="A58" s="1"/>
      <c r="B58" s="1"/>
      <c r="C58" s="224"/>
      <c r="D58" s="222"/>
      <c r="E58" s="222"/>
      <c r="F58" s="1"/>
      <c r="G58" s="1"/>
      <c r="H58" s="222"/>
      <c r="I58" s="222"/>
      <c r="J58" s="222"/>
      <c r="K58" s="1"/>
      <c r="L58" s="1"/>
      <c r="M58" s="1"/>
      <c r="N58" s="1"/>
      <c r="O58" s="1"/>
      <c r="P58" s="1"/>
      <c r="Q58" s="1"/>
      <c r="R58" s="1"/>
      <c r="S58" s="1"/>
      <c r="T58" s="1"/>
      <c r="U58" s="1"/>
      <c r="V58" s="1"/>
      <c r="W58" s="1"/>
      <c r="X58" s="1"/>
      <c r="Y58" s="1"/>
      <c r="Z58" s="1"/>
    </row>
    <row r="59" spans="1:26" ht="12.75" customHeight="1" x14ac:dyDescent="0.25">
      <c r="A59" s="1"/>
      <c r="B59" s="61" t="s">
        <v>95</v>
      </c>
      <c r="C59" s="222"/>
      <c r="D59" s="222"/>
      <c r="E59" s="222"/>
      <c r="F59" s="1"/>
      <c r="G59" s="1"/>
      <c r="H59" s="222"/>
      <c r="I59" s="222"/>
      <c r="J59" s="222"/>
      <c r="K59" s="1"/>
      <c r="L59" s="1"/>
      <c r="M59" s="1"/>
      <c r="N59" s="1"/>
      <c r="O59" s="1"/>
      <c r="P59" s="1"/>
      <c r="Q59" s="1"/>
      <c r="R59" s="1"/>
      <c r="S59" s="1"/>
      <c r="T59" s="1"/>
      <c r="U59" s="1"/>
      <c r="V59" s="1"/>
      <c r="W59" s="1"/>
      <c r="X59" s="1"/>
      <c r="Y59" s="1"/>
      <c r="Z59" s="1"/>
    </row>
    <row r="60" spans="1:26" ht="12.75" customHeight="1" x14ac:dyDescent="0.25">
      <c r="A60" s="1"/>
      <c r="B60" s="1"/>
      <c r="C60" s="224">
        <v>0</v>
      </c>
      <c r="D60" s="222">
        <v>10</v>
      </c>
      <c r="E60" s="222"/>
      <c r="F60" s="1"/>
      <c r="G60" s="1"/>
      <c r="H60" s="222"/>
      <c r="I60" s="224"/>
      <c r="J60" s="222"/>
      <c r="K60" s="1"/>
      <c r="L60" s="1"/>
      <c r="M60" s="1"/>
      <c r="N60" s="1"/>
      <c r="O60" s="1"/>
      <c r="P60" s="1"/>
      <c r="Q60" s="1"/>
      <c r="R60" s="1"/>
      <c r="S60" s="1"/>
      <c r="T60" s="1"/>
      <c r="U60" s="1"/>
      <c r="V60" s="1"/>
      <c r="W60" s="1"/>
      <c r="X60" s="1"/>
      <c r="Y60" s="1"/>
      <c r="Z60" s="1"/>
    </row>
    <row r="61" spans="1:26" ht="12.75" customHeight="1" x14ac:dyDescent="0.25">
      <c r="A61" s="1"/>
      <c r="B61" s="1"/>
      <c r="C61" s="224">
        <v>4.01</v>
      </c>
      <c r="D61" s="222">
        <v>5</v>
      </c>
      <c r="E61" s="222"/>
      <c r="F61" s="1"/>
      <c r="G61" s="1"/>
      <c r="H61" s="222"/>
      <c r="I61" s="224"/>
      <c r="J61" s="222"/>
      <c r="K61" s="1"/>
      <c r="L61" s="1"/>
      <c r="M61" s="1"/>
      <c r="N61" s="1"/>
      <c r="O61" s="1"/>
      <c r="P61" s="1"/>
      <c r="Q61" s="1"/>
      <c r="R61" s="1"/>
      <c r="S61" s="1"/>
      <c r="T61" s="1"/>
      <c r="U61" s="1"/>
      <c r="V61" s="1"/>
      <c r="W61" s="1"/>
      <c r="X61" s="1"/>
      <c r="Y61" s="1"/>
      <c r="Z61" s="1"/>
    </row>
    <row r="62" spans="1:26" ht="12.75" customHeight="1" x14ac:dyDescent="0.25">
      <c r="A62" s="1"/>
      <c r="B62" s="1"/>
      <c r="C62" s="224">
        <v>9.01</v>
      </c>
      <c r="D62" s="222">
        <v>0</v>
      </c>
      <c r="E62" s="222"/>
      <c r="F62" s="1"/>
      <c r="G62" s="1"/>
      <c r="H62" s="222"/>
      <c r="I62" s="224"/>
      <c r="J62" s="222"/>
      <c r="K62" s="1"/>
      <c r="L62" s="1"/>
      <c r="M62" s="1"/>
      <c r="N62" s="1"/>
      <c r="O62" s="1"/>
      <c r="P62" s="1"/>
      <c r="Q62" s="1"/>
      <c r="R62" s="1"/>
      <c r="S62" s="1"/>
      <c r="T62" s="1"/>
      <c r="U62" s="1"/>
      <c r="V62" s="1"/>
      <c r="W62" s="1"/>
      <c r="X62" s="1"/>
      <c r="Y62" s="1"/>
      <c r="Z62" s="1"/>
    </row>
    <row r="63" spans="1:26"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t="s">
        <v>190</v>
      </c>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61" t="s">
        <v>96</v>
      </c>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1"/>
      <c r="C67" s="63">
        <v>-1</v>
      </c>
      <c r="D67" s="1">
        <v>0</v>
      </c>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1"/>
      <c r="C68" s="63">
        <v>0</v>
      </c>
      <c r="D68" s="1">
        <v>3</v>
      </c>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1"/>
      <c r="C69" s="63">
        <v>0.05</v>
      </c>
      <c r="D69" s="1">
        <v>5</v>
      </c>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1"/>
      <c r="C70" s="65"/>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61" t="s">
        <v>97</v>
      </c>
      <c r="C71" s="66"/>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67"/>
      <c r="C72" s="63">
        <v>-1</v>
      </c>
      <c r="D72" s="1">
        <v>0</v>
      </c>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63">
        <v>0</v>
      </c>
      <c r="D73" s="1">
        <v>3</v>
      </c>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63">
        <v>0.05</v>
      </c>
      <c r="D74" s="1">
        <v>5</v>
      </c>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61" t="s">
        <v>98</v>
      </c>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1"/>
      <c r="C77" s="63">
        <v>0</v>
      </c>
      <c r="D77" s="1">
        <v>5</v>
      </c>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1"/>
      <c r="C78" s="63">
        <v>0.2</v>
      </c>
      <c r="D78" s="1">
        <v>4</v>
      </c>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63">
        <v>1</v>
      </c>
      <c r="D79" s="1">
        <v>3</v>
      </c>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63">
        <v>1.5</v>
      </c>
      <c r="D80" s="1">
        <v>2</v>
      </c>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63">
        <v>2</v>
      </c>
      <c r="D81" s="1">
        <v>1</v>
      </c>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63">
        <v>3</v>
      </c>
      <c r="D82" s="1">
        <v>0</v>
      </c>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225" t="s">
        <v>444</v>
      </c>
      <c r="B84" s="225"/>
      <c r="C84" s="225"/>
      <c r="D84" s="225"/>
      <c r="E84" s="225"/>
      <c r="F84" s="225"/>
      <c r="G84" s="225"/>
      <c r="H84" s="225"/>
      <c r="I84" s="225"/>
      <c r="J84" s="225"/>
      <c r="K84" s="1"/>
      <c r="L84" s="1"/>
      <c r="M84" s="1"/>
      <c r="N84" s="1"/>
      <c r="O84" s="1"/>
      <c r="P84" s="1"/>
      <c r="Q84" s="1"/>
      <c r="R84" s="1"/>
      <c r="S84" s="1"/>
      <c r="T84" s="1"/>
      <c r="U84" s="1"/>
      <c r="V84" s="1"/>
      <c r="W84" s="1"/>
      <c r="X84" s="1"/>
      <c r="Y84" s="1"/>
      <c r="Z84" s="1"/>
    </row>
    <row r="85" spans="1:26" ht="12.75" customHeight="1" x14ac:dyDescent="0.25">
      <c r="A85" s="1"/>
      <c r="B85" s="67"/>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65"/>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65"/>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65"/>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65"/>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65"/>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67"/>
      <c r="C91" s="65"/>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65"/>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65"/>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65"/>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65"/>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P2EI9a41h0/1hMHQq5rWGlZI7D3v8eo0qIp+F1n0nlkELhBSdF7QHhee8Igw7SctRy9WO3Azp5RylsG5/PNEzg==" saltValue="N7BTBvCb0uYGs+WcGhxrug==" spinCount="100000" sheet="1" objects="1" scenarios="1"/>
  <mergeCells count="2">
    <mergeCell ref="A1:K1"/>
    <mergeCell ref="A84:J84"/>
  </mergeCells>
  <pageMargins left="0.75" right="0.75" top="1" bottom="1"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zoomScale="99" zoomScaleNormal="99" workbookViewId="0"/>
  </sheetViews>
  <sheetFormatPr defaultColWidth="14.44140625" defaultRowHeight="15" customHeight="1" x14ac:dyDescent="0.25"/>
  <cols>
    <col min="1" max="1" width="4.44140625" style="9" customWidth="1"/>
    <col min="2" max="2" width="54.77734375" style="9" customWidth="1"/>
    <col min="3" max="3" width="26.33203125" style="9" customWidth="1"/>
    <col min="4" max="4" width="50.6640625" style="9" customWidth="1"/>
    <col min="5" max="5" width="20" style="9" customWidth="1"/>
    <col min="6" max="6" width="50.6640625" style="9" customWidth="1"/>
    <col min="7" max="26" width="9.109375" style="9" customWidth="1"/>
    <col min="27" max="16384" width="14.44140625" style="9"/>
  </cols>
  <sheetData>
    <row r="1" spans="1:26" ht="13.2" x14ac:dyDescent="0.25">
      <c r="A1" s="11" t="s">
        <v>184</v>
      </c>
      <c r="B1" s="69"/>
      <c r="C1" s="69"/>
      <c r="D1" s="69"/>
      <c r="E1" s="69"/>
      <c r="F1" s="69"/>
      <c r="G1" s="69"/>
      <c r="H1" s="8"/>
      <c r="I1" s="8"/>
      <c r="J1" s="8"/>
      <c r="K1" s="8"/>
      <c r="L1" s="8"/>
      <c r="M1" s="8"/>
      <c r="N1" s="8"/>
      <c r="O1" s="8"/>
      <c r="P1" s="8"/>
      <c r="Q1" s="8"/>
      <c r="R1" s="8"/>
      <c r="S1" s="8"/>
      <c r="T1" s="8"/>
      <c r="U1" s="8"/>
      <c r="V1" s="8"/>
      <c r="W1" s="8"/>
      <c r="X1" s="8"/>
      <c r="Y1" s="8"/>
      <c r="Z1" s="8"/>
    </row>
    <row r="2" spans="1:26" ht="13.2" x14ac:dyDescent="0.25">
      <c r="A2" s="11"/>
      <c r="B2" s="69"/>
      <c r="C2" s="69"/>
      <c r="D2" s="69"/>
      <c r="E2" s="69"/>
      <c r="F2" s="8"/>
      <c r="G2" s="8"/>
      <c r="H2" s="8"/>
      <c r="I2" s="8"/>
      <c r="J2" s="8"/>
      <c r="K2" s="8"/>
      <c r="L2" s="8"/>
      <c r="M2" s="8"/>
      <c r="N2" s="8"/>
      <c r="O2" s="8"/>
      <c r="P2" s="8"/>
      <c r="Q2" s="8"/>
      <c r="R2" s="8"/>
      <c r="S2" s="8"/>
      <c r="T2" s="8"/>
      <c r="U2" s="8"/>
      <c r="V2" s="8"/>
      <c r="W2" s="8"/>
      <c r="X2" s="8"/>
      <c r="Y2" s="8"/>
      <c r="Z2" s="8"/>
    </row>
    <row r="3" spans="1:26" s="48" customFormat="1" ht="13.2" x14ac:dyDescent="0.25">
      <c r="A3" s="102" t="str">
        <f>'FIN. PERF. STANDARDS_BASIC DATA'!A5</f>
        <v xml:space="preserve">Name of MF-NGO: </v>
      </c>
      <c r="B3" s="102"/>
      <c r="C3" s="102"/>
      <c r="D3" s="102"/>
      <c r="E3" s="102"/>
      <c r="F3" s="102"/>
      <c r="G3" s="47"/>
      <c r="H3" s="47"/>
      <c r="I3" s="47"/>
      <c r="J3" s="47"/>
      <c r="K3" s="47"/>
      <c r="L3" s="47"/>
      <c r="M3" s="47"/>
      <c r="N3" s="47"/>
      <c r="O3" s="47"/>
      <c r="P3" s="47"/>
      <c r="Q3" s="47"/>
      <c r="R3" s="47"/>
      <c r="S3" s="47"/>
      <c r="T3" s="47"/>
      <c r="U3" s="47"/>
      <c r="V3" s="47"/>
      <c r="W3" s="47"/>
      <c r="X3" s="47"/>
      <c r="Y3" s="47"/>
      <c r="Z3" s="47"/>
    </row>
    <row r="4" spans="1:26" s="48" customFormat="1" ht="13.2" x14ac:dyDescent="0.25">
      <c r="A4" s="102" t="str">
        <f>'FIN. PERF. STANDARDS_BASIC DATA'!A6</f>
        <v>Region of operations: (Luzon, Visayas, or Mindanao) Luzon</v>
      </c>
      <c r="B4" s="102"/>
      <c r="C4" s="102"/>
      <c r="D4" s="102"/>
      <c r="E4" s="102"/>
      <c r="F4" s="102"/>
      <c r="G4" s="47"/>
      <c r="H4" s="47"/>
      <c r="I4" s="47"/>
      <c r="J4" s="47"/>
      <c r="K4" s="47"/>
      <c r="L4" s="47"/>
      <c r="M4" s="47"/>
      <c r="N4" s="47"/>
      <c r="O4" s="47"/>
      <c r="P4" s="47"/>
      <c r="Q4" s="47"/>
      <c r="R4" s="47"/>
      <c r="S4" s="47"/>
      <c r="T4" s="47"/>
      <c r="U4" s="47"/>
      <c r="V4" s="47"/>
      <c r="W4" s="47"/>
      <c r="X4" s="47"/>
      <c r="Y4" s="47"/>
      <c r="Z4" s="47"/>
    </row>
    <row r="5" spans="1:26" s="48" customFormat="1" ht="13.2" x14ac:dyDescent="0.25">
      <c r="A5" s="102" t="str">
        <f>'FIN. PERF. STANDARDS_BASIC DATA'!A7</f>
        <v>Name of Microfinance Loan Product(s):</v>
      </c>
      <c r="B5" s="102"/>
      <c r="C5" s="102"/>
      <c r="D5" s="102"/>
      <c r="E5" s="102"/>
      <c r="F5" s="102"/>
      <c r="G5" s="47"/>
      <c r="H5" s="47"/>
      <c r="I5" s="47"/>
      <c r="J5" s="47"/>
      <c r="K5" s="47"/>
      <c r="L5" s="47"/>
      <c r="M5" s="47"/>
      <c r="N5" s="47"/>
      <c r="O5" s="47"/>
      <c r="P5" s="47"/>
      <c r="Q5" s="47"/>
      <c r="R5" s="47"/>
      <c r="S5" s="47"/>
      <c r="T5" s="47"/>
      <c r="U5" s="47"/>
      <c r="V5" s="47"/>
      <c r="W5" s="47"/>
      <c r="X5" s="47"/>
      <c r="Y5" s="47"/>
      <c r="Z5" s="47"/>
    </row>
    <row r="6" spans="1:26" s="48" customFormat="1" ht="13.2" x14ac:dyDescent="0.25">
      <c r="A6" s="102" t="str">
        <f>'FIN. PERF. STANDARDS_BASIC DATA'!A8</f>
        <v xml:space="preserve">Month and Year of Rating: </v>
      </c>
      <c r="B6" s="102"/>
      <c r="C6" s="102"/>
      <c r="D6" s="102"/>
      <c r="E6" s="102"/>
      <c r="F6" s="102"/>
      <c r="G6" s="47"/>
      <c r="H6" s="47"/>
      <c r="I6" s="47"/>
      <c r="J6" s="47"/>
      <c r="K6" s="47"/>
      <c r="L6" s="47"/>
      <c r="M6" s="47"/>
      <c r="N6" s="47"/>
      <c r="O6" s="47"/>
      <c r="P6" s="47"/>
      <c r="Q6" s="47"/>
      <c r="R6" s="47"/>
      <c r="S6" s="47"/>
      <c r="T6" s="47"/>
      <c r="U6" s="47"/>
      <c r="V6" s="47"/>
      <c r="W6" s="47"/>
      <c r="X6" s="47"/>
      <c r="Y6" s="47"/>
      <c r="Z6" s="47"/>
    </row>
    <row r="7" spans="1:26" s="48" customFormat="1" ht="13.2" x14ac:dyDescent="0.25">
      <c r="A7" s="102" t="str">
        <f>'FIN. PERF. STANDARDS_BASIC DATA'!A9</f>
        <v>Period Rated (Month/Day/Year to Month/Day/Year):</v>
      </c>
      <c r="B7" s="102"/>
      <c r="C7" s="102"/>
      <c r="D7" s="102"/>
      <c r="E7" s="102"/>
      <c r="F7" s="102"/>
      <c r="G7" s="47"/>
      <c r="H7" s="47"/>
      <c r="I7" s="47"/>
      <c r="J7" s="47"/>
      <c r="K7" s="47"/>
      <c r="L7" s="47"/>
      <c r="M7" s="47"/>
      <c r="N7" s="47"/>
      <c r="O7" s="47"/>
      <c r="P7" s="47"/>
      <c r="Q7" s="47"/>
      <c r="R7" s="47"/>
      <c r="S7" s="47"/>
      <c r="T7" s="47"/>
      <c r="U7" s="47"/>
      <c r="V7" s="47"/>
      <c r="W7" s="47"/>
      <c r="X7" s="47"/>
      <c r="Y7" s="47"/>
      <c r="Z7" s="47"/>
    </row>
    <row r="8" spans="1:26" s="48" customFormat="1" ht="13.2" x14ac:dyDescent="0.25">
      <c r="A8" s="102" t="str">
        <f>'FIN. PERF. STANDARDS_BASIC DATA'!A10</f>
        <v>Beginning/Baseline of Period Rated (Month/Day/Year): _______________ -- All "Beginning" data refer to this baseline date.</v>
      </c>
      <c r="B8" s="102"/>
      <c r="C8" s="102"/>
      <c r="D8" s="102"/>
      <c r="E8" s="102"/>
      <c r="F8" s="102"/>
      <c r="G8" s="47"/>
      <c r="H8" s="47"/>
      <c r="I8" s="47"/>
      <c r="J8" s="47"/>
      <c r="K8" s="47"/>
      <c r="L8" s="47"/>
      <c r="M8" s="47"/>
      <c r="N8" s="47"/>
      <c r="O8" s="47"/>
      <c r="P8" s="47"/>
      <c r="Q8" s="47"/>
      <c r="R8" s="47"/>
      <c r="S8" s="47"/>
      <c r="T8" s="47"/>
      <c r="U8" s="47"/>
      <c r="V8" s="47"/>
      <c r="W8" s="47"/>
      <c r="X8" s="47"/>
      <c r="Y8" s="47"/>
      <c r="Z8" s="47"/>
    </row>
    <row r="9" spans="1:26" s="48" customFormat="1" ht="13.2" x14ac:dyDescent="0.25">
      <c r="A9" s="102" t="str">
        <f>'FIN. PERF. STANDARDS_BASIC DATA'!A11</f>
        <v>Ending of Period Rated (Month/Day/Year):  _______________________-- All "Ending" data refer to this baseline date.</v>
      </c>
      <c r="B9" s="102"/>
      <c r="C9" s="102"/>
      <c r="D9" s="102"/>
      <c r="E9" s="102"/>
      <c r="F9" s="102"/>
      <c r="G9" s="47"/>
      <c r="H9" s="47"/>
      <c r="I9" s="47"/>
      <c r="J9" s="47"/>
      <c r="K9" s="47"/>
      <c r="L9" s="47"/>
      <c r="M9" s="47"/>
      <c r="N9" s="47"/>
      <c r="O9" s="47"/>
      <c r="P9" s="47"/>
      <c r="Q9" s="47"/>
      <c r="R9" s="47"/>
      <c r="S9" s="47"/>
      <c r="T9" s="47"/>
      <c r="U9" s="47"/>
      <c r="V9" s="47"/>
      <c r="W9" s="47"/>
      <c r="X9" s="47"/>
      <c r="Y9" s="47"/>
      <c r="Z9" s="47"/>
    </row>
    <row r="10" spans="1:26" ht="13.2" x14ac:dyDescent="0.25">
      <c r="A10" s="8"/>
      <c r="B10" s="8"/>
      <c r="C10" s="37"/>
      <c r="D10" s="8"/>
      <c r="E10" s="8"/>
      <c r="F10" s="8"/>
      <c r="G10" s="8"/>
      <c r="H10" s="8"/>
      <c r="I10" s="8"/>
      <c r="J10" s="8"/>
      <c r="K10" s="8"/>
      <c r="L10" s="8"/>
      <c r="M10" s="8"/>
      <c r="N10" s="8"/>
      <c r="O10" s="8"/>
      <c r="P10" s="8"/>
      <c r="Q10" s="8"/>
      <c r="R10" s="8"/>
      <c r="S10" s="8"/>
      <c r="T10" s="8"/>
      <c r="U10" s="8"/>
      <c r="V10" s="8"/>
      <c r="W10" s="8"/>
      <c r="X10" s="8"/>
      <c r="Y10" s="8"/>
      <c r="Z10" s="8"/>
    </row>
    <row r="11" spans="1:26" ht="13.2" x14ac:dyDescent="0.25">
      <c r="A11" s="8"/>
      <c r="B11" s="8"/>
      <c r="C11" s="37"/>
      <c r="D11" s="8"/>
      <c r="E11" s="8"/>
      <c r="F11" s="8"/>
      <c r="G11" s="8"/>
      <c r="H11" s="8"/>
      <c r="I11" s="8"/>
      <c r="J11" s="8"/>
      <c r="K11" s="8"/>
      <c r="L11" s="8"/>
      <c r="M11" s="8"/>
      <c r="N11" s="8"/>
      <c r="O11" s="8"/>
      <c r="P11" s="8"/>
      <c r="Q11" s="8"/>
      <c r="R11" s="8"/>
      <c r="S11" s="8"/>
      <c r="T11" s="8"/>
      <c r="U11" s="8"/>
      <c r="V11" s="8"/>
      <c r="W11" s="8"/>
      <c r="X11" s="8"/>
      <c r="Y11" s="8"/>
      <c r="Z11" s="8"/>
    </row>
    <row r="12" spans="1:26" ht="13.2" x14ac:dyDescent="0.25">
      <c r="A12" s="8"/>
      <c r="B12" s="8"/>
      <c r="C12" s="37"/>
      <c r="D12" s="8"/>
      <c r="E12" s="8"/>
      <c r="F12" s="8"/>
      <c r="G12" s="8"/>
      <c r="H12" s="8"/>
      <c r="I12" s="8"/>
      <c r="J12" s="8"/>
      <c r="K12" s="8"/>
      <c r="L12" s="8"/>
      <c r="M12" s="8"/>
      <c r="N12" s="8"/>
      <c r="O12" s="8"/>
      <c r="P12" s="8"/>
      <c r="Q12" s="8"/>
      <c r="R12" s="8"/>
      <c r="S12" s="8"/>
      <c r="T12" s="8"/>
      <c r="U12" s="8"/>
      <c r="V12" s="8"/>
      <c r="W12" s="8"/>
      <c r="X12" s="8"/>
      <c r="Y12" s="8"/>
      <c r="Z12" s="8"/>
    </row>
    <row r="13" spans="1:26" ht="26.4" x14ac:dyDescent="0.25">
      <c r="A13" s="228" t="s">
        <v>99</v>
      </c>
      <c r="B13" s="229"/>
      <c r="C13" s="70" t="s">
        <v>100</v>
      </c>
      <c r="D13" s="71" t="s">
        <v>198</v>
      </c>
      <c r="E13" s="70" t="s">
        <v>101</v>
      </c>
      <c r="F13" s="72" t="s">
        <v>199</v>
      </c>
      <c r="G13" s="8"/>
      <c r="H13" s="8"/>
      <c r="I13" s="8"/>
      <c r="J13" s="8"/>
      <c r="K13" s="8"/>
      <c r="L13" s="8"/>
      <c r="M13" s="8"/>
      <c r="N13" s="8"/>
      <c r="O13" s="8"/>
      <c r="P13" s="8"/>
      <c r="Q13" s="8"/>
      <c r="R13" s="8"/>
      <c r="S13" s="8"/>
      <c r="T13" s="8"/>
      <c r="U13" s="8"/>
      <c r="V13" s="8"/>
      <c r="W13" s="8"/>
      <c r="X13" s="8"/>
      <c r="Y13" s="8"/>
      <c r="Z13" s="8"/>
    </row>
    <row r="14" spans="1:26" ht="13.2" x14ac:dyDescent="0.25">
      <c r="A14" s="73" t="s">
        <v>193</v>
      </c>
      <c r="B14" s="8"/>
      <c r="C14" s="37"/>
      <c r="D14" s="74"/>
      <c r="E14" s="8"/>
      <c r="F14" s="75"/>
      <c r="G14" s="8"/>
      <c r="H14" s="8"/>
      <c r="I14" s="8"/>
      <c r="J14" s="8"/>
      <c r="K14" s="8"/>
      <c r="L14" s="8"/>
      <c r="M14" s="8"/>
      <c r="N14" s="8"/>
      <c r="O14" s="8"/>
      <c r="P14" s="8"/>
      <c r="Q14" s="8"/>
      <c r="R14" s="8"/>
      <c r="S14" s="8"/>
      <c r="T14" s="8"/>
      <c r="U14" s="8"/>
      <c r="V14" s="8"/>
      <c r="W14" s="8"/>
      <c r="X14" s="8"/>
      <c r="Y14" s="8"/>
      <c r="Z14" s="8"/>
    </row>
    <row r="15" spans="1:26" ht="13.5" customHeight="1" x14ac:dyDescent="0.25">
      <c r="A15" s="73"/>
      <c r="B15" s="18" t="s">
        <v>194</v>
      </c>
      <c r="C15" s="37" t="s">
        <v>102</v>
      </c>
      <c r="D15" s="76" t="e">
        <f>'FIN. PERF. STANDARDS_BASIC DATA'!C21</f>
        <v>#DIV/0!</v>
      </c>
      <c r="E15" s="8">
        <v>15</v>
      </c>
      <c r="F15" s="75" t="e">
        <f>VLOOKUP(D15,'FIN. PERF. STANDARDS_CRITERIA'!C8:D12,2)</f>
        <v>#DIV/0!</v>
      </c>
      <c r="G15" s="8"/>
      <c r="H15" s="8"/>
      <c r="I15" s="8"/>
      <c r="J15" s="8"/>
      <c r="K15" s="8"/>
      <c r="L15" s="8"/>
      <c r="M15" s="8"/>
      <c r="N15" s="8"/>
      <c r="O15" s="8"/>
      <c r="P15" s="8"/>
      <c r="Q15" s="8"/>
      <c r="R15" s="8"/>
      <c r="S15" s="8"/>
      <c r="T15" s="8"/>
      <c r="U15" s="8"/>
      <c r="V15" s="8"/>
      <c r="W15" s="8"/>
      <c r="X15" s="8"/>
      <c r="Y15" s="8"/>
      <c r="Z15" s="8"/>
    </row>
    <row r="16" spans="1:26" ht="13.2" x14ac:dyDescent="0.25">
      <c r="A16" s="73"/>
      <c r="B16" s="8" t="s">
        <v>195</v>
      </c>
      <c r="C16" s="77">
        <v>1</v>
      </c>
      <c r="D16" s="78" t="e">
        <f>'FIN. PERF. STANDARDS_BASIC DATA'!E30</f>
        <v>#DIV/0!</v>
      </c>
      <c r="E16" s="8">
        <v>15</v>
      </c>
      <c r="F16" s="75" t="e">
        <f>VLOOKUP('FIN. PERF. REPORT CARD'!D16,'FIN. PERF. STANDARDS_CRITERIA'!C15:D19,2)</f>
        <v>#DIV/0!</v>
      </c>
      <c r="G16" s="8"/>
      <c r="H16" s="8"/>
      <c r="I16" s="8"/>
      <c r="J16" s="8"/>
      <c r="K16" s="8"/>
      <c r="L16" s="8"/>
      <c r="M16" s="8"/>
      <c r="N16" s="8"/>
      <c r="O16" s="8"/>
      <c r="P16" s="8"/>
      <c r="Q16" s="8"/>
      <c r="R16" s="8"/>
      <c r="S16" s="8"/>
      <c r="T16" s="8"/>
      <c r="U16" s="8"/>
      <c r="V16" s="8"/>
      <c r="W16" s="8"/>
      <c r="X16" s="8"/>
      <c r="Y16" s="8"/>
      <c r="Z16" s="8"/>
    </row>
    <row r="17" spans="1:26" ht="13.2" x14ac:dyDescent="0.25">
      <c r="A17" s="79"/>
      <c r="B17" s="80"/>
      <c r="C17" s="81"/>
      <c r="D17" s="82"/>
      <c r="E17" s="80"/>
      <c r="F17" s="83"/>
      <c r="G17" s="8"/>
      <c r="H17" s="8"/>
      <c r="I17" s="8"/>
      <c r="J17" s="8"/>
      <c r="K17" s="8"/>
      <c r="L17" s="8"/>
      <c r="M17" s="8"/>
      <c r="N17" s="8"/>
      <c r="O17" s="8"/>
      <c r="P17" s="8"/>
      <c r="Q17" s="8"/>
      <c r="R17" s="8"/>
      <c r="S17" s="8"/>
      <c r="T17" s="8"/>
      <c r="U17" s="8"/>
      <c r="V17" s="8"/>
      <c r="W17" s="8"/>
      <c r="X17" s="8"/>
      <c r="Y17" s="8"/>
      <c r="Z17" s="8"/>
    </row>
    <row r="18" spans="1:26" ht="13.2" x14ac:dyDescent="0.25">
      <c r="A18" s="84" t="s">
        <v>200</v>
      </c>
      <c r="B18" s="85"/>
      <c r="C18" s="86"/>
      <c r="D18" s="87"/>
      <c r="E18" s="85"/>
      <c r="F18" s="88"/>
      <c r="G18" s="8"/>
      <c r="H18" s="8"/>
      <c r="I18" s="8"/>
      <c r="J18" s="8"/>
      <c r="K18" s="8"/>
      <c r="L18" s="8"/>
      <c r="M18" s="8"/>
      <c r="N18" s="8"/>
      <c r="O18" s="8"/>
      <c r="P18" s="8"/>
      <c r="Q18" s="8"/>
      <c r="R18" s="8"/>
      <c r="S18" s="8"/>
      <c r="T18" s="8"/>
      <c r="U18" s="8"/>
      <c r="V18" s="8"/>
      <c r="W18" s="8"/>
      <c r="X18" s="8"/>
      <c r="Y18" s="8"/>
      <c r="Z18" s="8"/>
    </row>
    <row r="19" spans="1:26" ht="13.2" x14ac:dyDescent="0.25">
      <c r="A19" s="73"/>
      <c r="B19" s="8" t="s">
        <v>103</v>
      </c>
      <c r="C19" s="37" t="s">
        <v>104</v>
      </c>
      <c r="D19" s="78" t="e">
        <f>'FIN. PERF. STANDARDS_BASIC DATA'!C46</f>
        <v>#DIV/0!</v>
      </c>
      <c r="E19" s="8">
        <v>10</v>
      </c>
      <c r="F19" s="75" t="e">
        <f>VLOOKUP(D19,'FIN. PERF. STANDARDS_CRITERIA'!C23:D26,2)</f>
        <v>#DIV/0!</v>
      </c>
      <c r="G19" s="8"/>
      <c r="H19" s="8"/>
      <c r="I19" s="8"/>
      <c r="J19" s="8"/>
      <c r="K19" s="8"/>
      <c r="L19" s="8"/>
      <c r="M19" s="8"/>
      <c r="N19" s="8"/>
      <c r="O19" s="8"/>
      <c r="P19" s="8"/>
      <c r="Q19" s="8"/>
      <c r="R19" s="8"/>
      <c r="S19" s="8"/>
      <c r="T19" s="8"/>
      <c r="U19" s="8"/>
      <c r="V19" s="8"/>
      <c r="W19" s="8"/>
      <c r="X19" s="8"/>
      <c r="Y19" s="8"/>
      <c r="Z19" s="8"/>
    </row>
    <row r="20" spans="1:26" ht="14.4" x14ac:dyDescent="0.25">
      <c r="A20" s="73"/>
      <c r="B20" s="8" t="s">
        <v>201</v>
      </c>
      <c r="C20" s="37" t="s">
        <v>105</v>
      </c>
      <c r="D20" s="89" t="e">
        <f>'FIN. PERF. STANDARDS_BASIC DATA'!C52</f>
        <v>#DIV/0!</v>
      </c>
      <c r="E20" s="8">
        <v>5</v>
      </c>
      <c r="F20" s="103" t="e">
        <f>VLOOKUP(D20,'FIN. PERF. STANDARDS_CRITERIA'!C29:D32,2)</f>
        <v>#DIV/0!</v>
      </c>
      <c r="G20" s="8"/>
      <c r="H20" s="8"/>
      <c r="I20" s="8"/>
      <c r="J20" s="8"/>
      <c r="K20" s="8"/>
      <c r="L20" s="8"/>
      <c r="M20" s="8"/>
      <c r="N20" s="8"/>
      <c r="O20" s="8"/>
      <c r="P20" s="8"/>
      <c r="Q20" s="8"/>
      <c r="R20" s="8"/>
      <c r="S20" s="8"/>
      <c r="T20" s="8"/>
      <c r="U20" s="8"/>
      <c r="V20" s="8"/>
      <c r="W20" s="8"/>
      <c r="X20" s="8"/>
      <c r="Y20" s="8"/>
      <c r="Z20" s="8"/>
    </row>
    <row r="21" spans="1:26" ht="15.75" customHeight="1" x14ac:dyDescent="0.25">
      <c r="A21" s="73"/>
      <c r="B21" s="8" t="s">
        <v>202</v>
      </c>
      <c r="C21" s="37" t="s">
        <v>106</v>
      </c>
      <c r="D21" s="89" t="e">
        <f>'FIN. PERF. STANDARDS_BASIC DATA'!C57</f>
        <v>#DIV/0!</v>
      </c>
      <c r="E21" s="8">
        <v>5</v>
      </c>
      <c r="F21" s="103" t="e">
        <f>VLOOKUP(D21,'FIN. PERF. STANDARDS_CRITERIA'!C35:D38,2)</f>
        <v>#DIV/0!</v>
      </c>
      <c r="G21" s="8"/>
      <c r="H21" s="8"/>
      <c r="I21" s="8"/>
      <c r="J21" s="8"/>
      <c r="K21" s="8"/>
      <c r="L21" s="8"/>
      <c r="M21" s="8"/>
      <c r="N21" s="8"/>
      <c r="O21" s="8"/>
      <c r="P21" s="8"/>
      <c r="Q21" s="8"/>
      <c r="R21" s="8"/>
      <c r="S21" s="8"/>
      <c r="T21" s="8"/>
      <c r="U21" s="8"/>
      <c r="V21" s="8"/>
      <c r="W21" s="8"/>
      <c r="X21" s="8"/>
      <c r="Y21" s="8"/>
      <c r="Z21" s="8"/>
    </row>
    <row r="22" spans="1:26" ht="15.75" customHeight="1" x14ac:dyDescent="0.25">
      <c r="A22" s="79"/>
      <c r="B22" s="80"/>
      <c r="C22" s="81"/>
      <c r="D22" s="82"/>
      <c r="E22" s="80"/>
      <c r="F22" s="83"/>
      <c r="G22" s="8"/>
      <c r="H22" s="8"/>
      <c r="I22" s="8"/>
      <c r="J22" s="8"/>
      <c r="K22" s="8"/>
      <c r="L22" s="8"/>
      <c r="M22" s="8"/>
      <c r="N22" s="8"/>
      <c r="O22" s="8"/>
      <c r="P22" s="8"/>
      <c r="Q22" s="8"/>
      <c r="R22" s="8"/>
      <c r="S22" s="8"/>
      <c r="T22" s="8"/>
      <c r="U22" s="8"/>
      <c r="V22" s="8"/>
      <c r="W22" s="8"/>
      <c r="X22" s="8"/>
      <c r="Y22" s="8"/>
      <c r="Z22" s="8"/>
    </row>
    <row r="23" spans="1:26" ht="15.75" customHeight="1" x14ac:dyDescent="0.25">
      <c r="A23" s="84" t="s">
        <v>189</v>
      </c>
      <c r="B23" s="85"/>
      <c r="C23" s="86"/>
      <c r="D23" s="87"/>
      <c r="E23" s="85"/>
      <c r="F23" s="88"/>
      <c r="G23" s="8"/>
      <c r="H23" s="8"/>
      <c r="I23" s="8"/>
      <c r="J23" s="8"/>
      <c r="K23" s="8"/>
      <c r="L23" s="8"/>
      <c r="M23" s="8"/>
      <c r="N23" s="8"/>
      <c r="O23" s="8"/>
      <c r="P23" s="8"/>
      <c r="Q23" s="8"/>
      <c r="R23" s="8"/>
      <c r="S23" s="8"/>
      <c r="T23" s="8"/>
      <c r="U23" s="8"/>
      <c r="V23" s="8"/>
      <c r="W23" s="8"/>
      <c r="X23" s="8"/>
      <c r="Y23" s="8"/>
      <c r="Z23" s="8"/>
    </row>
    <row r="24" spans="1:26" ht="15.75" customHeight="1" x14ac:dyDescent="0.25">
      <c r="A24" s="73"/>
      <c r="B24" s="8" t="s">
        <v>93</v>
      </c>
      <c r="C24" s="37" t="s">
        <v>107</v>
      </c>
      <c r="D24" s="78" t="e">
        <f>+'FIN. PERF. STANDARDS_BASIC DATA'!C67</f>
        <v>#DIV/0!</v>
      </c>
      <c r="E24" s="8">
        <v>5</v>
      </c>
      <c r="F24" s="75" t="e">
        <f>VLOOKUP(D24,'FIN. PERF. STANDARDS_CRITERIA'!C42:D45,2)</f>
        <v>#DIV/0!</v>
      </c>
      <c r="G24" s="8"/>
      <c r="H24" s="8"/>
      <c r="I24" s="8"/>
      <c r="J24" s="8"/>
      <c r="K24" s="8"/>
      <c r="L24" s="8"/>
      <c r="M24" s="8"/>
      <c r="N24" s="8"/>
      <c r="O24" s="8"/>
      <c r="P24" s="8"/>
      <c r="Q24" s="8"/>
      <c r="R24" s="8"/>
      <c r="S24" s="8"/>
      <c r="T24" s="8"/>
      <c r="U24" s="8"/>
      <c r="V24" s="8"/>
      <c r="W24" s="8"/>
      <c r="X24" s="8"/>
      <c r="Y24" s="8"/>
      <c r="Z24" s="8"/>
    </row>
    <row r="25" spans="1:26" ht="15.75" customHeight="1" x14ac:dyDescent="0.25">
      <c r="A25" s="73"/>
      <c r="B25" s="8" t="s">
        <v>203</v>
      </c>
      <c r="C25" s="37" t="s">
        <v>108</v>
      </c>
      <c r="D25" s="78" t="e">
        <f>'FIN. PERF. STANDARDS_BASIC DATA'!C75</f>
        <v>#DIV/0!</v>
      </c>
      <c r="E25" s="8">
        <v>10</v>
      </c>
      <c r="F25" s="75" t="e">
        <f>+VLOOKUP(D25,'FIN. PERF. STANDARDS_CRITERIA'!C48:D52,2)</f>
        <v>#DIV/0!</v>
      </c>
      <c r="G25" s="8"/>
      <c r="H25" s="8"/>
      <c r="I25" s="8"/>
      <c r="J25" s="8"/>
      <c r="K25" s="8"/>
      <c r="L25" s="8"/>
      <c r="M25" s="8"/>
      <c r="N25" s="8"/>
      <c r="O25" s="8"/>
      <c r="P25" s="8"/>
      <c r="Q25" s="8"/>
      <c r="R25" s="8"/>
      <c r="S25" s="8"/>
      <c r="T25" s="8"/>
      <c r="U25" s="8"/>
      <c r="V25" s="8"/>
      <c r="W25" s="8"/>
      <c r="X25" s="8"/>
      <c r="Y25" s="8"/>
      <c r="Z25" s="8"/>
    </row>
    <row r="26" spans="1:26" ht="15.75" customHeight="1" x14ac:dyDescent="0.25">
      <c r="A26" s="73"/>
      <c r="B26" s="8" t="s">
        <v>109</v>
      </c>
      <c r="C26" s="37">
        <v>1.5</v>
      </c>
      <c r="D26" s="221" t="e">
        <f>'FIN. PERF. STANDARDS_BASIC DATA'!C80</f>
        <v>#DIV/0!</v>
      </c>
      <c r="E26" s="8">
        <v>10</v>
      </c>
      <c r="F26" s="75" t="e">
        <f>+VLOOKUP(D26,'FIN. PERF. STANDARDS_CRITERIA'!C55:D57,2)</f>
        <v>#DIV/0!</v>
      </c>
      <c r="G26" s="8"/>
      <c r="H26" s="8"/>
      <c r="I26" s="8"/>
      <c r="J26" s="8"/>
      <c r="K26" s="8"/>
      <c r="L26" s="8"/>
      <c r="M26" s="8"/>
      <c r="N26" s="8"/>
      <c r="O26" s="8"/>
      <c r="P26" s="8"/>
      <c r="Q26" s="8"/>
      <c r="R26" s="8"/>
      <c r="S26" s="8"/>
      <c r="T26" s="8"/>
      <c r="U26" s="8"/>
      <c r="V26" s="8"/>
      <c r="W26" s="8"/>
      <c r="X26" s="8"/>
      <c r="Y26" s="8"/>
      <c r="Z26" s="8"/>
    </row>
    <row r="27" spans="1:26" ht="15.75" customHeight="1" x14ac:dyDescent="0.25">
      <c r="A27" s="73"/>
      <c r="B27" s="8" t="s">
        <v>110</v>
      </c>
      <c r="C27" s="90">
        <v>4</v>
      </c>
      <c r="D27" s="221" t="e">
        <f>'FIN. PERF. STANDARDS_BASIC DATA'!C85</f>
        <v>#DIV/0!</v>
      </c>
      <c r="E27" s="8">
        <v>10</v>
      </c>
      <c r="F27" s="75" t="e">
        <f>+VLOOKUP(D27,'FIN. PERF. STANDARDS_CRITERIA'!C60:D62,2)</f>
        <v>#DIV/0!</v>
      </c>
      <c r="G27" s="8"/>
      <c r="H27" s="8"/>
      <c r="I27" s="8"/>
      <c r="J27" s="8"/>
      <c r="K27" s="8"/>
      <c r="L27" s="8"/>
      <c r="M27" s="8"/>
      <c r="N27" s="8"/>
      <c r="O27" s="8"/>
      <c r="P27" s="8"/>
      <c r="Q27" s="8"/>
      <c r="R27" s="8"/>
      <c r="S27" s="8"/>
      <c r="T27" s="8"/>
      <c r="U27" s="8"/>
      <c r="V27" s="8"/>
      <c r="W27" s="8"/>
      <c r="X27" s="8"/>
      <c r="Y27" s="8"/>
      <c r="Z27" s="8"/>
    </row>
    <row r="28" spans="1:26" ht="15.75" customHeight="1" x14ac:dyDescent="0.25">
      <c r="A28" s="79"/>
      <c r="B28" s="80"/>
      <c r="C28" s="81"/>
      <c r="D28" s="82"/>
      <c r="E28" s="80"/>
      <c r="F28" s="83"/>
      <c r="G28" s="8"/>
      <c r="H28" s="8"/>
      <c r="I28" s="8"/>
      <c r="J28" s="8"/>
      <c r="K28" s="8"/>
      <c r="L28" s="8"/>
      <c r="M28" s="8"/>
      <c r="N28" s="8"/>
      <c r="O28" s="8"/>
      <c r="P28" s="8"/>
      <c r="Q28" s="8"/>
      <c r="R28" s="8"/>
      <c r="S28" s="8"/>
      <c r="T28" s="8"/>
      <c r="U28" s="8"/>
      <c r="V28" s="8"/>
      <c r="W28" s="8"/>
      <c r="X28" s="8"/>
      <c r="Y28" s="8"/>
      <c r="Z28" s="8"/>
    </row>
    <row r="29" spans="1:26" ht="15.75" customHeight="1" x14ac:dyDescent="0.25">
      <c r="A29" s="84" t="s">
        <v>190</v>
      </c>
      <c r="B29" s="85"/>
      <c r="C29" s="86"/>
      <c r="D29" s="87"/>
      <c r="E29" s="85"/>
      <c r="F29" s="88"/>
      <c r="G29" s="8"/>
      <c r="H29" s="8"/>
      <c r="I29" s="8"/>
      <c r="J29" s="8"/>
      <c r="K29" s="8"/>
      <c r="L29" s="8"/>
      <c r="M29" s="8"/>
      <c r="N29" s="8"/>
      <c r="O29" s="8"/>
      <c r="P29" s="8"/>
      <c r="Q29" s="8"/>
      <c r="R29" s="8"/>
      <c r="S29" s="8"/>
      <c r="T29" s="8"/>
      <c r="U29" s="8"/>
      <c r="V29" s="8"/>
      <c r="W29" s="8"/>
      <c r="X29" s="8"/>
      <c r="Y29" s="8"/>
      <c r="Z29" s="8"/>
    </row>
    <row r="30" spans="1:26" ht="15.75" customHeight="1" x14ac:dyDescent="0.25">
      <c r="A30" s="73"/>
      <c r="B30" s="8" t="s">
        <v>111</v>
      </c>
      <c r="C30" s="37" t="s">
        <v>112</v>
      </c>
      <c r="D30" s="78" t="e">
        <f>'FIN. PERF. STANDARDS_BASIC DATA'!C91</f>
        <v>#DIV/0!</v>
      </c>
      <c r="E30" s="8">
        <v>5</v>
      </c>
      <c r="F30" s="75" t="e">
        <f>+VLOOKUP(D30,'FIN. PERF. STANDARDS_CRITERIA'!C67:D69,2)</f>
        <v>#DIV/0!</v>
      </c>
      <c r="G30" s="8"/>
      <c r="H30" s="8"/>
      <c r="I30" s="8"/>
      <c r="J30" s="8"/>
      <c r="K30" s="8"/>
      <c r="L30" s="8"/>
      <c r="M30" s="8"/>
      <c r="N30" s="8"/>
      <c r="O30" s="8"/>
      <c r="P30" s="8"/>
      <c r="Q30" s="8"/>
      <c r="R30" s="8"/>
      <c r="S30" s="8"/>
      <c r="T30" s="8"/>
      <c r="U30" s="8"/>
      <c r="V30" s="8"/>
      <c r="W30" s="8"/>
      <c r="X30" s="8"/>
      <c r="Y30" s="8"/>
      <c r="Z30" s="8"/>
    </row>
    <row r="31" spans="1:26" ht="15.75" customHeight="1" x14ac:dyDescent="0.25">
      <c r="A31" s="73"/>
      <c r="B31" s="8" t="s">
        <v>97</v>
      </c>
      <c r="C31" s="37" t="s">
        <v>112</v>
      </c>
      <c r="D31" s="78" t="e">
        <f>'FIN. PERF. STANDARDS_BASIC DATA'!C97</f>
        <v>#DIV/0!</v>
      </c>
      <c r="E31" s="8">
        <v>5</v>
      </c>
      <c r="F31" s="75" t="e">
        <f>+VLOOKUP(D31,'FIN. PERF. STANDARDS_CRITERIA'!C72:D74,2)</f>
        <v>#DIV/0!</v>
      </c>
      <c r="G31" s="8"/>
      <c r="H31" s="8"/>
      <c r="I31" s="8"/>
      <c r="J31" s="8"/>
      <c r="K31" s="8"/>
      <c r="L31" s="8"/>
      <c r="M31" s="8"/>
      <c r="N31" s="8"/>
      <c r="O31" s="8"/>
      <c r="P31" s="8"/>
      <c r="Q31" s="8"/>
      <c r="R31" s="8"/>
      <c r="S31" s="8"/>
      <c r="T31" s="8"/>
      <c r="U31" s="8"/>
      <c r="V31" s="8"/>
      <c r="W31" s="8"/>
      <c r="X31" s="8"/>
      <c r="Y31" s="8"/>
      <c r="Z31" s="8"/>
    </row>
    <row r="32" spans="1:26" ht="15.75" customHeight="1" x14ac:dyDescent="0.25">
      <c r="A32" s="73"/>
      <c r="B32" s="8" t="s">
        <v>98</v>
      </c>
      <c r="C32" s="37" t="s">
        <v>113</v>
      </c>
      <c r="D32" s="78" t="e">
        <f>'FIN. PERF. STANDARDS_BASIC DATA'!C104</f>
        <v>#DIV/0!</v>
      </c>
      <c r="E32" s="8">
        <v>5</v>
      </c>
      <c r="F32" s="75" t="e">
        <f>VLOOKUP(D32,'FIN. PERF. STANDARDS_CRITERIA'!C77:D82,2)</f>
        <v>#DIV/0!</v>
      </c>
      <c r="G32" s="8"/>
      <c r="H32" s="8"/>
      <c r="I32" s="8"/>
      <c r="J32" s="8"/>
      <c r="K32" s="8"/>
      <c r="L32" s="8"/>
      <c r="M32" s="8"/>
      <c r="N32" s="8"/>
      <c r="O32" s="8"/>
      <c r="P32" s="8"/>
      <c r="Q32" s="8"/>
      <c r="R32" s="8"/>
      <c r="S32" s="8"/>
      <c r="T32" s="8"/>
      <c r="U32" s="8"/>
      <c r="V32" s="8"/>
      <c r="W32" s="8"/>
      <c r="X32" s="8"/>
      <c r="Y32" s="8"/>
      <c r="Z32" s="8"/>
    </row>
    <row r="33" spans="1:26" ht="15.75" customHeight="1" x14ac:dyDescent="0.25">
      <c r="A33" s="79"/>
      <c r="B33" s="80"/>
      <c r="C33" s="81"/>
      <c r="D33" s="91"/>
      <c r="E33" s="80"/>
      <c r="F33" s="92"/>
      <c r="G33" s="8"/>
      <c r="H33" s="8"/>
      <c r="I33" s="8"/>
      <c r="J33" s="8"/>
      <c r="K33" s="8"/>
      <c r="L33" s="8"/>
      <c r="M33" s="8"/>
      <c r="N33" s="8"/>
      <c r="O33" s="8"/>
      <c r="P33" s="8"/>
      <c r="Q33" s="8"/>
      <c r="R33" s="8"/>
      <c r="S33" s="8"/>
      <c r="T33" s="8"/>
      <c r="U33" s="8"/>
      <c r="V33" s="8"/>
      <c r="W33" s="8"/>
      <c r="X33" s="8"/>
      <c r="Y33" s="8"/>
      <c r="Z33" s="8"/>
    </row>
    <row r="34" spans="1:26" ht="15.75" customHeight="1" x14ac:dyDescent="0.25">
      <c r="A34" s="93" t="s">
        <v>114</v>
      </c>
      <c r="B34" s="94"/>
      <c r="C34" s="95"/>
      <c r="D34" s="94"/>
      <c r="E34" s="94"/>
      <c r="F34" s="96" t="e">
        <f>SUM(F15:F32)</f>
        <v>#DIV/0!</v>
      </c>
      <c r="G34" s="8"/>
      <c r="H34" s="8"/>
      <c r="I34" s="8"/>
      <c r="J34" s="8"/>
      <c r="K34" s="8"/>
      <c r="L34" s="8"/>
      <c r="M34" s="8"/>
      <c r="N34" s="8"/>
      <c r="O34" s="8"/>
      <c r="P34" s="8"/>
      <c r="Q34" s="8"/>
      <c r="R34" s="8"/>
      <c r="S34" s="8"/>
      <c r="T34" s="8"/>
      <c r="U34" s="8"/>
      <c r="V34" s="8"/>
      <c r="W34" s="8"/>
      <c r="X34" s="8"/>
      <c r="Y34" s="8"/>
      <c r="Z34" s="8"/>
    </row>
    <row r="35" spans="1:26" ht="15.75" customHeight="1" x14ac:dyDescent="0.25">
      <c r="A35" s="97"/>
      <c r="B35" s="80"/>
      <c r="C35" s="81"/>
      <c r="D35" s="80"/>
      <c r="E35" s="80"/>
      <c r="F35" s="92"/>
      <c r="G35" s="8"/>
      <c r="H35" s="8"/>
      <c r="I35" s="8"/>
      <c r="J35" s="8"/>
      <c r="K35" s="8"/>
      <c r="L35" s="8"/>
      <c r="M35" s="8"/>
      <c r="N35" s="8"/>
      <c r="O35" s="8"/>
      <c r="P35" s="8"/>
      <c r="Q35" s="8"/>
      <c r="R35" s="8"/>
      <c r="S35" s="8"/>
      <c r="T35" s="8"/>
      <c r="U35" s="8"/>
      <c r="V35" s="8"/>
      <c r="W35" s="8"/>
      <c r="X35" s="8"/>
      <c r="Y35" s="8"/>
      <c r="Z35" s="8"/>
    </row>
    <row r="36" spans="1:26" ht="15.75" customHeight="1" x14ac:dyDescent="0.25">
      <c r="A36" s="98" t="s">
        <v>204</v>
      </c>
      <c r="B36" s="99"/>
      <c r="C36" s="100"/>
      <c r="D36" s="99"/>
      <c r="E36" s="99"/>
      <c r="F36" s="101"/>
      <c r="G36" s="8"/>
      <c r="H36" s="8"/>
      <c r="I36" s="8"/>
      <c r="J36" s="8"/>
      <c r="K36" s="8"/>
      <c r="L36" s="8"/>
      <c r="M36" s="8"/>
      <c r="N36" s="8"/>
      <c r="O36" s="8"/>
      <c r="P36" s="8"/>
      <c r="Q36" s="8"/>
      <c r="R36" s="8"/>
      <c r="S36" s="8"/>
      <c r="T36" s="8"/>
      <c r="U36" s="8"/>
      <c r="V36" s="8"/>
      <c r="W36" s="8"/>
      <c r="X36" s="8"/>
      <c r="Y36" s="8"/>
      <c r="Z36" s="8"/>
    </row>
    <row r="37" spans="1:26" ht="15.75" customHeight="1" x14ac:dyDescent="0.25">
      <c r="A37" s="8"/>
      <c r="B37" s="8"/>
      <c r="C37" s="37"/>
      <c r="D37" s="8"/>
      <c r="E37" s="8"/>
      <c r="F37" s="8"/>
      <c r="G37" s="8"/>
      <c r="H37" s="8"/>
      <c r="I37" s="8"/>
      <c r="J37" s="8"/>
      <c r="K37" s="8"/>
      <c r="L37" s="8"/>
      <c r="M37" s="8"/>
      <c r="N37" s="8"/>
      <c r="O37" s="8"/>
      <c r="P37" s="8"/>
      <c r="Q37" s="8"/>
      <c r="R37" s="8"/>
      <c r="S37" s="8"/>
      <c r="T37" s="8"/>
      <c r="U37" s="8"/>
      <c r="V37" s="8"/>
      <c r="W37" s="8"/>
      <c r="X37" s="8"/>
      <c r="Y37" s="8"/>
      <c r="Z37" s="8"/>
    </row>
    <row r="38" spans="1:26" ht="15.75" customHeight="1" x14ac:dyDescent="0.25">
      <c r="A38" s="8"/>
      <c r="B38" s="8"/>
      <c r="C38" s="37"/>
      <c r="D38" s="8"/>
      <c r="E38" s="8"/>
      <c r="F38" s="8"/>
      <c r="G38" s="8"/>
      <c r="H38" s="8"/>
      <c r="I38" s="8"/>
      <c r="J38" s="8"/>
      <c r="K38" s="8"/>
      <c r="L38" s="8"/>
      <c r="M38" s="8"/>
      <c r="N38" s="8"/>
      <c r="O38" s="8"/>
      <c r="P38" s="8"/>
      <c r="Q38" s="8"/>
      <c r="R38" s="8"/>
      <c r="S38" s="8"/>
      <c r="T38" s="8"/>
      <c r="U38" s="8"/>
      <c r="V38" s="8"/>
      <c r="W38" s="8"/>
      <c r="X38" s="8"/>
      <c r="Y38" s="8"/>
      <c r="Z38" s="8"/>
    </row>
    <row r="39" spans="1:26" ht="15.75" customHeight="1" x14ac:dyDescent="0.25">
      <c r="A39" s="8"/>
      <c r="B39" s="8"/>
      <c r="C39" s="37"/>
      <c r="D39" s="8"/>
      <c r="E39" s="8"/>
      <c r="F39" s="8"/>
      <c r="G39" s="8"/>
      <c r="H39" s="8"/>
      <c r="I39" s="8"/>
      <c r="J39" s="8"/>
      <c r="K39" s="8"/>
      <c r="L39" s="8"/>
      <c r="M39" s="8"/>
      <c r="N39" s="8"/>
      <c r="O39" s="8"/>
      <c r="P39" s="8"/>
      <c r="Q39" s="8"/>
      <c r="R39" s="8"/>
      <c r="S39" s="8"/>
      <c r="T39" s="8"/>
      <c r="U39" s="8"/>
      <c r="V39" s="8"/>
      <c r="W39" s="8"/>
      <c r="X39" s="8"/>
      <c r="Y39" s="8"/>
      <c r="Z39" s="8"/>
    </row>
    <row r="40" spans="1:26" ht="15.75" customHeight="1" x14ac:dyDescent="0.25">
      <c r="A40" s="8"/>
      <c r="B40" s="58" t="s">
        <v>83</v>
      </c>
      <c r="C40" s="37"/>
      <c r="D40" s="8"/>
      <c r="E40" s="8"/>
      <c r="F40" s="8"/>
      <c r="G40" s="8"/>
      <c r="H40" s="8"/>
      <c r="I40" s="8"/>
      <c r="J40" s="8"/>
      <c r="K40" s="8"/>
      <c r="L40" s="8"/>
      <c r="M40" s="8"/>
      <c r="N40" s="8"/>
      <c r="O40" s="8"/>
      <c r="P40" s="8"/>
      <c r="Q40" s="8"/>
      <c r="R40" s="8"/>
      <c r="S40" s="8"/>
      <c r="T40" s="8"/>
      <c r="U40" s="8"/>
      <c r="V40" s="8"/>
      <c r="W40" s="8"/>
      <c r="X40" s="8"/>
      <c r="Y40" s="8"/>
      <c r="Z40" s="8"/>
    </row>
    <row r="41" spans="1:26" ht="15.75" customHeight="1" x14ac:dyDescent="0.25">
      <c r="A41" s="8"/>
      <c r="B41" s="47"/>
      <c r="C41" s="37"/>
      <c r="D41" s="8"/>
      <c r="E41" s="8"/>
      <c r="F41" s="8"/>
      <c r="G41" s="8"/>
      <c r="H41" s="8"/>
      <c r="I41" s="8"/>
      <c r="J41" s="8"/>
      <c r="K41" s="8"/>
      <c r="L41" s="8"/>
      <c r="M41" s="8"/>
      <c r="N41" s="8"/>
      <c r="O41" s="8"/>
      <c r="P41" s="8"/>
      <c r="Q41" s="8"/>
      <c r="R41" s="8"/>
      <c r="S41" s="8"/>
      <c r="T41" s="8"/>
      <c r="U41" s="8"/>
      <c r="V41" s="8"/>
      <c r="W41" s="8"/>
      <c r="X41" s="8"/>
      <c r="Y41" s="8"/>
      <c r="Z41" s="8"/>
    </row>
    <row r="42" spans="1:26" ht="15.75" customHeight="1" x14ac:dyDescent="0.25">
      <c r="A42" s="8"/>
      <c r="B42" s="47"/>
      <c r="C42" s="37"/>
      <c r="D42" s="8"/>
      <c r="E42" s="8"/>
      <c r="F42" s="8"/>
      <c r="G42" s="8"/>
      <c r="H42" s="8"/>
      <c r="I42" s="8"/>
      <c r="J42" s="8"/>
      <c r="K42" s="8"/>
      <c r="L42" s="8"/>
      <c r="M42" s="8"/>
      <c r="N42" s="8"/>
      <c r="O42" s="8"/>
      <c r="P42" s="8"/>
      <c r="Q42" s="8"/>
      <c r="R42" s="8"/>
      <c r="S42" s="8"/>
      <c r="T42" s="8"/>
      <c r="U42" s="8"/>
      <c r="V42" s="8"/>
      <c r="W42" s="8"/>
      <c r="X42" s="8"/>
      <c r="Y42" s="8"/>
      <c r="Z42" s="8"/>
    </row>
    <row r="43" spans="1:26" ht="15.75" customHeight="1" x14ac:dyDescent="0.25">
      <c r="A43" s="8"/>
      <c r="B43" s="47"/>
      <c r="C43" s="37"/>
      <c r="D43" s="8"/>
      <c r="E43" s="8"/>
      <c r="F43" s="8"/>
      <c r="G43" s="8"/>
      <c r="H43" s="8"/>
      <c r="I43" s="8"/>
      <c r="J43" s="8"/>
      <c r="K43" s="8"/>
      <c r="L43" s="8"/>
      <c r="M43" s="8"/>
      <c r="N43" s="8"/>
      <c r="O43" s="8"/>
      <c r="P43" s="8"/>
      <c r="Q43" s="8"/>
      <c r="R43" s="8"/>
      <c r="S43" s="8"/>
      <c r="T43" s="8"/>
      <c r="U43" s="8"/>
      <c r="V43" s="8"/>
      <c r="W43" s="8"/>
      <c r="X43" s="8"/>
      <c r="Y43" s="8"/>
      <c r="Z43" s="8"/>
    </row>
    <row r="44" spans="1:26" ht="15.75" customHeight="1" x14ac:dyDescent="0.25">
      <c r="A44" s="8"/>
      <c r="B44" s="59" t="s">
        <v>84</v>
      </c>
      <c r="C44" s="37"/>
      <c r="D44" s="8"/>
      <c r="E44" s="8"/>
      <c r="F44" s="8"/>
      <c r="G44" s="8"/>
      <c r="H44" s="8"/>
      <c r="I44" s="8"/>
      <c r="J44" s="8"/>
      <c r="K44" s="8"/>
      <c r="L44" s="8"/>
      <c r="M44" s="8"/>
      <c r="N44" s="8"/>
      <c r="O44" s="8"/>
      <c r="P44" s="8"/>
      <c r="Q44" s="8"/>
      <c r="R44" s="8"/>
      <c r="S44" s="8"/>
      <c r="T44" s="8"/>
      <c r="U44" s="8"/>
      <c r="V44" s="8"/>
      <c r="W44" s="8"/>
      <c r="X44" s="8"/>
      <c r="Y44" s="8"/>
      <c r="Z44" s="8"/>
    </row>
    <row r="45" spans="1:26" ht="15.75" customHeight="1" x14ac:dyDescent="0.25">
      <c r="A45" s="8"/>
      <c r="B45" s="47"/>
      <c r="C45" s="37"/>
      <c r="D45" s="8"/>
      <c r="E45" s="8"/>
      <c r="F45" s="8"/>
      <c r="G45" s="8"/>
      <c r="H45" s="8"/>
      <c r="I45" s="8"/>
      <c r="J45" s="8"/>
      <c r="K45" s="8"/>
      <c r="L45" s="8"/>
      <c r="M45" s="8"/>
      <c r="N45" s="8"/>
      <c r="O45" s="8"/>
      <c r="P45" s="8"/>
      <c r="Q45" s="8"/>
      <c r="R45" s="8"/>
      <c r="S45" s="8"/>
      <c r="T45" s="8"/>
      <c r="U45" s="8"/>
      <c r="V45" s="8"/>
      <c r="W45" s="8"/>
      <c r="X45" s="8"/>
      <c r="Y45" s="8"/>
      <c r="Z45" s="8"/>
    </row>
    <row r="46" spans="1:26" ht="15.75" customHeight="1" x14ac:dyDescent="0.25">
      <c r="A46" s="8"/>
      <c r="B46" s="47"/>
      <c r="C46" s="37"/>
      <c r="D46" s="8"/>
      <c r="E46" s="8"/>
      <c r="F46" s="8"/>
      <c r="G46" s="8"/>
      <c r="H46" s="8"/>
      <c r="I46" s="8"/>
      <c r="J46" s="8"/>
      <c r="K46" s="8"/>
      <c r="L46" s="8"/>
      <c r="M46" s="8"/>
      <c r="N46" s="8"/>
      <c r="O46" s="8"/>
      <c r="P46" s="8"/>
      <c r="Q46" s="8"/>
      <c r="R46" s="8"/>
      <c r="S46" s="8"/>
      <c r="T46" s="8"/>
      <c r="U46" s="8"/>
      <c r="V46" s="8"/>
      <c r="W46" s="8"/>
      <c r="X46" s="8"/>
      <c r="Y46" s="8"/>
      <c r="Z46" s="8"/>
    </row>
    <row r="47" spans="1:26" ht="15.75" customHeight="1" x14ac:dyDescent="0.25">
      <c r="A47" s="8"/>
      <c r="B47" s="47"/>
      <c r="C47" s="37"/>
      <c r="D47" s="8"/>
      <c r="E47" s="8"/>
      <c r="F47" s="8"/>
      <c r="G47" s="8"/>
      <c r="H47" s="8"/>
      <c r="I47" s="8"/>
      <c r="J47" s="8"/>
      <c r="K47" s="8"/>
      <c r="L47" s="8"/>
      <c r="M47" s="8"/>
      <c r="N47" s="8"/>
      <c r="O47" s="8"/>
      <c r="P47" s="8"/>
      <c r="Q47" s="8"/>
      <c r="R47" s="8"/>
      <c r="S47" s="8"/>
      <c r="T47" s="8"/>
      <c r="U47" s="8"/>
      <c r="V47" s="8"/>
      <c r="W47" s="8"/>
      <c r="X47" s="8"/>
      <c r="Y47" s="8"/>
      <c r="Z47" s="8"/>
    </row>
    <row r="48" spans="1:26" ht="15.75" customHeight="1" x14ac:dyDescent="0.25">
      <c r="A48" s="8"/>
      <c r="B48" s="59" t="s">
        <v>85</v>
      </c>
      <c r="C48" s="37"/>
      <c r="D48" s="8"/>
      <c r="E48" s="8"/>
      <c r="F48" s="8"/>
      <c r="G48" s="8"/>
      <c r="H48" s="8"/>
      <c r="I48" s="8"/>
      <c r="J48" s="8"/>
      <c r="K48" s="8"/>
      <c r="L48" s="8"/>
      <c r="M48" s="8"/>
      <c r="N48" s="8"/>
      <c r="O48" s="8"/>
      <c r="P48" s="8"/>
      <c r="Q48" s="8"/>
      <c r="R48" s="8"/>
      <c r="S48" s="8"/>
      <c r="T48" s="8"/>
      <c r="U48" s="8"/>
      <c r="V48" s="8"/>
      <c r="W48" s="8"/>
      <c r="X48" s="8"/>
      <c r="Y48" s="8"/>
      <c r="Z48" s="8"/>
    </row>
    <row r="49" spans="1:26" ht="15.75" customHeight="1" x14ac:dyDescent="0.25">
      <c r="A49" s="8"/>
      <c r="B49" s="47"/>
      <c r="C49" s="37"/>
      <c r="D49" s="8"/>
      <c r="E49" s="8"/>
      <c r="F49" s="8"/>
      <c r="G49" s="8"/>
      <c r="H49" s="8"/>
      <c r="I49" s="8"/>
      <c r="J49" s="8"/>
      <c r="K49" s="8"/>
      <c r="L49" s="8"/>
      <c r="M49" s="8"/>
      <c r="N49" s="8"/>
      <c r="O49" s="8"/>
      <c r="P49" s="8"/>
      <c r="Q49" s="8"/>
      <c r="R49" s="8"/>
      <c r="S49" s="8"/>
      <c r="T49" s="8"/>
      <c r="U49" s="8"/>
      <c r="V49" s="8"/>
      <c r="W49" s="8"/>
      <c r="X49" s="8"/>
      <c r="Y49" s="8"/>
      <c r="Z49" s="8"/>
    </row>
    <row r="50" spans="1:26" ht="15.75" customHeight="1" x14ac:dyDescent="0.25">
      <c r="A50" s="8"/>
      <c r="B50" s="47"/>
      <c r="C50" s="37"/>
      <c r="D50" s="8"/>
      <c r="E50" s="8"/>
      <c r="F50" s="8"/>
      <c r="G50" s="8"/>
      <c r="H50" s="8"/>
      <c r="I50" s="8"/>
      <c r="J50" s="8"/>
      <c r="K50" s="8"/>
      <c r="L50" s="8"/>
      <c r="M50" s="8"/>
      <c r="N50" s="8"/>
      <c r="O50" s="8"/>
      <c r="P50" s="8"/>
      <c r="Q50" s="8"/>
      <c r="R50" s="8"/>
      <c r="S50" s="8"/>
      <c r="T50" s="8"/>
      <c r="U50" s="8"/>
      <c r="V50" s="8"/>
      <c r="W50" s="8"/>
      <c r="X50" s="8"/>
      <c r="Y50" s="8"/>
      <c r="Z50" s="8"/>
    </row>
    <row r="51" spans="1:26" ht="15.75" customHeight="1" x14ac:dyDescent="0.25">
      <c r="A51" s="8"/>
      <c r="B51" s="47"/>
      <c r="C51" s="37"/>
      <c r="D51" s="8"/>
      <c r="E51" s="8"/>
      <c r="F51" s="8"/>
      <c r="G51" s="8"/>
      <c r="H51" s="8"/>
      <c r="I51" s="8"/>
      <c r="J51" s="8"/>
      <c r="K51" s="8"/>
      <c r="L51" s="8"/>
      <c r="M51" s="8"/>
      <c r="N51" s="8"/>
      <c r="O51" s="8"/>
      <c r="P51" s="8"/>
      <c r="Q51" s="8"/>
      <c r="R51" s="8"/>
      <c r="S51" s="8"/>
      <c r="T51" s="8"/>
      <c r="U51" s="8"/>
      <c r="V51" s="8"/>
      <c r="W51" s="8"/>
      <c r="X51" s="8"/>
      <c r="Y51" s="8"/>
      <c r="Z51" s="8"/>
    </row>
    <row r="52" spans="1:26" ht="15.75" customHeight="1" x14ac:dyDescent="0.25">
      <c r="A52" s="8"/>
      <c r="B52" s="59" t="s">
        <v>86</v>
      </c>
      <c r="C52" s="37"/>
      <c r="D52" s="8"/>
      <c r="E52" s="8"/>
      <c r="F52" s="8"/>
      <c r="G52" s="8"/>
      <c r="H52" s="8"/>
      <c r="I52" s="8"/>
      <c r="J52" s="8"/>
      <c r="K52" s="8"/>
      <c r="L52" s="8"/>
      <c r="M52" s="8"/>
      <c r="N52" s="8"/>
      <c r="O52" s="8"/>
      <c r="P52" s="8"/>
      <c r="Q52" s="8"/>
      <c r="R52" s="8"/>
      <c r="S52" s="8"/>
      <c r="T52" s="8"/>
      <c r="U52" s="8"/>
      <c r="V52" s="8"/>
      <c r="W52" s="8"/>
      <c r="X52" s="8"/>
      <c r="Y52" s="8"/>
      <c r="Z52" s="8"/>
    </row>
    <row r="53" spans="1:26" ht="15.75" customHeight="1" x14ac:dyDescent="0.25">
      <c r="A53" s="8"/>
      <c r="B53" s="8"/>
      <c r="C53" s="37"/>
      <c r="D53" s="8"/>
      <c r="E53" s="8"/>
      <c r="F53" s="8"/>
      <c r="G53" s="8"/>
      <c r="H53" s="8"/>
      <c r="I53" s="8"/>
      <c r="J53" s="8"/>
      <c r="K53" s="8"/>
      <c r="L53" s="8"/>
      <c r="M53" s="8"/>
      <c r="N53" s="8"/>
      <c r="O53" s="8"/>
      <c r="P53" s="8"/>
      <c r="Q53" s="8"/>
      <c r="R53" s="8"/>
      <c r="S53" s="8"/>
      <c r="T53" s="8"/>
      <c r="U53" s="8"/>
      <c r="V53" s="8"/>
      <c r="W53" s="8"/>
      <c r="X53" s="8"/>
      <c r="Y53" s="8"/>
      <c r="Z53" s="8"/>
    </row>
    <row r="54" spans="1:26" ht="15.75" customHeight="1" x14ac:dyDescent="0.25">
      <c r="A54" s="225" t="s">
        <v>444</v>
      </c>
      <c r="B54" s="225"/>
      <c r="C54" s="225"/>
      <c r="D54" s="225"/>
      <c r="E54" s="225"/>
      <c r="F54" s="225"/>
      <c r="G54" s="68"/>
      <c r="H54" s="68"/>
      <c r="I54" s="68"/>
      <c r="J54" s="68"/>
      <c r="K54" s="8"/>
      <c r="L54" s="8"/>
      <c r="M54" s="8"/>
      <c r="N54" s="8"/>
      <c r="O54" s="8"/>
      <c r="P54" s="8"/>
      <c r="Q54" s="8"/>
      <c r="R54" s="8"/>
      <c r="S54" s="8"/>
      <c r="T54" s="8"/>
      <c r="U54" s="8"/>
      <c r="V54" s="8"/>
      <c r="W54" s="8"/>
      <c r="X54" s="8"/>
      <c r="Y54" s="8"/>
      <c r="Z54" s="8"/>
    </row>
    <row r="55" spans="1:26" ht="15.75" customHeight="1" x14ac:dyDescent="0.25">
      <c r="A55" s="8"/>
      <c r="B55" s="8"/>
      <c r="C55" s="37"/>
      <c r="D55" s="8"/>
      <c r="E55" s="8"/>
      <c r="F55" s="8"/>
      <c r="G55" s="8"/>
      <c r="H55" s="8"/>
      <c r="I55" s="8"/>
      <c r="J55" s="8"/>
      <c r="K55" s="8"/>
      <c r="L55" s="8"/>
      <c r="M55" s="8"/>
      <c r="N55" s="8"/>
      <c r="O55" s="8"/>
      <c r="P55" s="8"/>
      <c r="Q55" s="8"/>
      <c r="R55" s="8"/>
      <c r="S55" s="8"/>
      <c r="T55" s="8"/>
      <c r="U55" s="8"/>
      <c r="V55" s="8"/>
      <c r="W55" s="8"/>
      <c r="X55" s="8"/>
      <c r="Y55" s="8"/>
      <c r="Z55" s="8"/>
    </row>
    <row r="56" spans="1:26" ht="15.75" customHeight="1" x14ac:dyDescent="0.25">
      <c r="A56" s="8"/>
      <c r="B56" s="8"/>
      <c r="C56" s="37"/>
      <c r="D56" s="8"/>
      <c r="E56" s="8"/>
      <c r="F56" s="8"/>
      <c r="G56" s="8"/>
      <c r="H56" s="8"/>
      <c r="I56" s="8"/>
      <c r="J56" s="8"/>
      <c r="K56" s="8"/>
      <c r="L56" s="8"/>
      <c r="M56" s="8"/>
      <c r="N56" s="8"/>
      <c r="O56" s="8"/>
      <c r="P56" s="8"/>
      <c r="Q56" s="8"/>
      <c r="R56" s="8"/>
      <c r="S56" s="8"/>
      <c r="T56" s="8"/>
      <c r="U56" s="8"/>
      <c r="V56" s="8"/>
      <c r="W56" s="8"/>
      <c r="X56" s="8"/>
      <c r="Y56" s="8"/>
      <c r="Z56" s="8"/>
    </row>
    <row r="57" spans="1:26" ht="15.75" customHeight="1" x14ac:dyDescent="0.25">
      <c r="A57" s="8"/>
      <c r="B57" s="8"/>
      <c r="C57" s="37"/>
      <c r="D57" s="8"/>
      <c r="E57" s="8"/>
      <c r="F57" s="8"/>
      <c r="G57" s="8"/>
      <c r="H57" s="8"/>
      <c r="I57" s="8"/>
      <c r="J57" s="8"/>
      <c r="K57" s="8"/>
      <c r="L57" s="8"/>
      <c r="M57" s="8"/>
      <c r="N57" s="8"/>
      <c r="O57" s="8"/>
      <c r="P57" s="8"/>
      <c r="Q57" s="8"/>
      <c r="R57" s="8"/>
      <c r="S57" s="8"/>
      <c r="T57" s="8"/>
      <c r="U57" s="8"/>
      <c r="V57" s="8"/>
      <c r="W57" s="8"/>
      <c r="X57" s="8"/>
      <c r="Y57" s="8"/>
      <c r="Z57" s="8"/>
    </row>
    <row r="58" spans="1:26" ht="15.75" customHeight="1" x14ac:dyDescent="0.25">
      <c r="A58" s="8"/>
      <c r="B58" s="8"/>
      <c r="C58" s="37"/>
      <c r="D58" s="8"/>
      <c r="E58" s="8"/>
      <c r="F58" s="8"/>
      <c r="G58" s="8"/>
      <c r="H58" s="8"/>
      <c r="I58" s="8"/>
      <c r="J58" s="8"/>
      <c r="K58" s="8"/>
      <c r="L58" s="8"/>
      <c r="M58" s="8"/>
      <c r="N58" s="8"/>
      <c r="O58" s="8"/>
      <c r="P58" s="8"/>
      <c r="Q58" s="8"/>
      <c r="R58" s="8"/>
      <c r="S58" s="8"/>
      <c r="T58" s="8"/>
      <c r="U58" s="8"/>
      <c r="V58" s="8"/>
      <c r="W58" s="8"/>
      <c r="X58" s="8"/>
      <c r="Y58" s="8"/>
      <c r="Z58" s="8"/>
    </row>
    <row r="59" spans="1:26" ht="15.75" customHeight="1" x14ac:dyDescent="0.25">
      <c r="A59" s="8"/>
      <c r="B59" s="8"/>
      <c r="C59" s="37"/>
      <c r="D59" s="8"/>
      <c r="E59" s="8"/>
      <c r="F59" s="8"/>
      <c r="G59" s="8"/>
      <c r="H59" s="8"/>
      <c r="I59" s="8"/>
      <c r="J59" s="8"/>
      <c r="K59" s="8"/>
      <c r="L59" s="8"/>
      <c r="M59" s="8"/>
      <c r="N59" s="8"/>
      <c r="O59" s="8"/>
      <c r="P59" s="8"/>
      <c r="Q59" s="8"/>
      <c r="R59" s="8"/>
      <c r="S59" s="8"/>
      <c r="T59" s="8"/>
      <c r="U59" s="8"/>
      <c r="V59" s="8"/>
      <c r="W59" s="8"/>
      <c r="X59" s="8"/>
      <c r="Y59" s="8"/>
      <c r="Z59" s="8"/>
    </row>
    <row r="60" spans="1:26" ht="15.75" customHeight="1" x14ac:dyDescent="0.25">
      <c r="A60" s="8"/>
      <c r="B60" s="8"/>
      <c r="C60" s="37"/>
      <c r="D60" s="8"/>
      <c r="E60" s="8"/>
      <c r="F60" s="8"/>
      <c r="G60" s="8"/>
      <c r="H60" s="8"/>
      <c r="I60" s="8"/>
      <c r="J60" s="8"/>
      <c r="K60" s="8"/>
      <c r="L60" s="8"/>
      <c r="M60" s="8"/>
      <c r="N60" s="8"/>
      <c r="O60" s="8"/>
      <c r="P60" s="8"/>
      <c r="Q60" s="8"/>
      <c r="R60" s="8"/>
      <c r="S60" s="8"/>
      <c r="T60" s="8"/>
      <c r="U60" s="8"/>
      <c r="V60" s="8"/>
      <c r="W60" s="8"/>
      <c r="X60" s="8"/>
      <c r="Y60" s="8"/>
      <c r="Z60" s="8"/>
    </row>
    <row r="61" spans="1:26" ht="15.75" customHeight="1" x14ac:dyDescent="0.25">
      <c r="A61" s="8"/>
      <c r="B61" s="8"/>
      <c r="C61" s="37"/>
      <c r="D61" s="8"/>
      <c r="E61" s="8"/>
      <c r="F61" s="8"/>
      <c r="G61" s="8"/>
      <c r="H61" s="8"/>
      <c r="I61" s="8"/>
      <c r="J61" s="8"/>
      <c r="K61" s="8"/>
      <c r="L61" s="8"/>
      <c r="M61" s="8"/>
      <c r="N61" s="8"/>
      <c r="O61" s="8"/>
      <c r="P61" s="8"/>
      <c r="Q61" s="8"/>
      <c r="R61" s="8"/>
      <c r="S61" s="8"/>
      <c r="T61" s="8"/>
      <c r="U61" s="8"/>
      <c r="V61" s="8"/>
      <c r="W61" s="8"/>
      <c r="X61" s="8"/>
      <c r="Y61" s="8"/>
      <c r="Z61" s="8"/>
    </row>
    <row r="62" spans="1:26" ht="15.75" customHeight="1" x14ac:dyDescent="0.25">
      <c r="A62" s="8"/>
      <c r="B62" s="8"/>
      <c r="C62" s="37"/>
      <c r="D62" s="8"/>
      <c r="E62" s="8"/>
      <c r="F62" s="8"/>
      <c r="G62" s="8"/>
      <c r="H62" s="8"/>
      <c r="I62" s="8"/>
      <c r="J62" s="8"/>
      <c r="K62" s="8"/>
      <c r="L62" s="8"/>
      <c r="M62" s="8"/>
      <c r="N62" s="8"/>
      <c r="O62" s="8"/>
      <c r="P62" s="8"/>
      <c r="Q62" s="8"/>
      <c r="R62" s="8"/>
      <c r="S62" s="8"/>
      <c r="T62" s="8"/>
      <c r="U62" s="8"/>
      <c r="V62" s="8"/>
      <c r="W62" s="8"/>
      <c r="X62" s="8"/>
      <c r="Y62" s="8"/>
      <c r="Z62" s="8"/>
    </row>
    <row r="63" spans="1:26" ht="15.75" customHeight="1" x14ac:dyDescent="0.25">
      <c r="A63" s="8"/>
      <c r="B63" s="8"/>
      <c r="C63" s="37"/>
      <c r="D63" s="8"/>
      <c r="E63" s="8"/>
      <c r="F63" s="8"/>
      <c r="G63" s="8"/>
      <c r="H63" s="8"/>
      <c r="I63" s="8"/>
      <c r="J63" s="8"/>
      <c r="K63" s="8"/>
      <c r="L63" s="8"/>
      <c r="M63" s="8"/>
      <c r="N63" s="8"/>
      <c r="O63" s="8"/>
      <c r="P63" s="8"/>
      <c r="Q63" s="8"/>
      <c r="R63" s="8"/>
      <c r="S63" s="8"/>
      <c r="T63" s="8"/>
      <c r="U63" s="8"/>
      <c r="V63" s="8"/>
      <c r="W63" s="8"/>
      <c r="X63" s="8"/>
      <c r="Y63" s="8"/>
      <c r="Z63" s="8"/>
    </row>
    <row r="64" spans="1:26" ht="15.75" customHeight="1" x14ac:dyDescent="0.25">
      <c r="A64" s="8"/>
      <c r="B64" s="8"/>
      <c r="C64" s="37"/>
      <c r="D64" s="8"/>
      <c r="E64" s="8"/>
      <c r="F64" s="8"/>
      <c r="G64" s="8"/>
      <c r="H64" s="8"/>
      <c r="I64" s="8"/>
      <c r="J64" s="8"/>
      <c r="K64" s="8"/>
      <c r="L64" s="8"/>
      <c r="M64" s="8"/>
      <c r="N64" s="8"/>
      <c r="O64" s="8"/>
      <c r="P64" s="8"/>
      <c r="Q64" s="8"/>
      <c r="R64" s="8"/>
      <c r="S64" s="8"/>
      <c r="T64" s="8"/>
      <c r="U64" s="8"/>
      <c r="V64" s="8"/>
      <c r="W64" s="8"/>
      <c r="X64" s="8"/>
      <c r="Y64" s="8"/>
      <c r="Z64" s="8"/>
    </row>
    <row r="65" spans="1:26" ht="15.75" customHeight="1" x14ac:dyDescent="0.25">
      <c r="A65" s="8"/>
      <c r="B65" s="8"/>
      <c r="C65" s="37"/>
      <c r="D65" s="8"/>
      <c r="E65" s="8"/>
      <c r="F65" s="8"/>
      <c r="G65" s="8"/>
      <c r="H65" s="8"/>
      <c r="I65" s="8"/>
      <c r="J65" s="8"/>
      <c r="K65" s="8"/>
      <c r="L65" s="8"/>
      <c r="M65" s="8"/>
      <c r="N65" s="8"/>
      <c r="O65" s="8"/>
      <c r="P65" s="8"/>
      <c r="Q65" s="8"/>
      <c r="R65" s="8"/>
      <c r="S65" s="8"/>
      <c r="T65" s="8"/>
      <c r="U65" s="8"/>
      <c r="V65" s="8"/>
      <c r="W65" s="8"/>
      <c r="X65" s="8"/>
      <c r="Y65" s="8"/>
      <c r="Z65" s="8"/>
    </row>
    <row r="66" spans="1:26" ht="15.75" customHeight="1" x14ac:dyDescent="0.25">
      <c r="A66" s="8"/>
      <c r="B66" s="8"/>
      <c r="C66" s="37"/>
      <c r="D66" s="8"/>
      <c r="E66" s="8"/>
      <c r="F66" s="8"/>
      <c r="G66" s="8"/>
      <c r="H66" s="8"/>
      <c r="I66" s="8"/>
      <c r="J66" s="8"/>
      <c r="K66" s="8"/>
      <c r="L66" s="8"/>
      <c r="M66" s="8"/>
      <c r="N66" s="8"/>
      <c r="O66" s="8"/>
      <c r="P66" s="8"/>
      <c r="Q66" s="8"/>
      <c r="R66" s="8"/>
      <c r="S66" s="8"/>
      <c r="T66" s="8"/>
      <c r="U66" s="8"/>
      <c r="V66" s="8"/>
      <c r="W66" s="8"/>
      <c r="X66" s="8"/>
      <c r="Y66" s="8"/>
      <c r="Z66" s="8"/>
    </row>
    <row r="67" spans="1:26" ht="15.75" customHeight="1" x14ac:dyDescent="0.25">
      <c r="A67" s="8"/>
      <c r="B67" s="8"/>
      <c r="C67" s="37"/>
      <c r="D67" s="8"/>
      <c r="E67" s="8"/>
      <c r="F67" s="8"/>
      <c r="G67" s="8"/>
      <c r="H67" s="8"/>
      <c r="I67" s="8"/>
      <c r="J67" s="8"/>
      <c r="K67" s="8"/>
      <c r="L67" s="8"/>
      <c r="M67" s="8"/>
      <c r="N67" s="8"/>
      <c r="O67" s="8"/>
      <c r="P67" s="8"/>
      <c r="Q67" s="8"/>
      <c r="R67" s="8"/>
      <c r="S67" s="8"/>
      <c r="T67" s="8"/>
      <c r="U67" s="8"/>
      <c r="V67" s="8"/>
      <c r="W67" s="8"/>
      <c r="X67" s="8"/>
      <c r="Y67" s="8"/>
      <c r="Z67" s="8"/>
    </row>
    <row r="68" spans="1:26" ht="15.75" customHeight="1" x14ac:dyDescent="0.25">
      <c r="A68" s="8"/>
      <c r="B68" s="8"/>
      <c r="C68" s="37"/>
      <c r="D68" s="8"/>
      <c r="E68" s="8"/>
      <c r="F68" s="8"/>
      <c r="G68" s="8"/>
      <c r="H68" s="8"/>
      <c r="I68" s="8"/>
      <c r="J68" s="8"/>
      <c r="K68" s="8"/>
      <c r="L68" s="8"/>
      <c r="M68" s="8"/>
      <c r="N68" s="8"/>
      <c r="O68" s="8"/>
      <c r="P68" s="8"/>
      <c r="Q68" s="8"/>
      <c r="R68" s="8"/>
      <c r="S68" s="8"/>
      <c r="T68" s="8"/>
      <c r="U68" s="8"/>
      <c r="V68" s="8"/>
      <c r="W68" s="8"/>
      <c r="X68" s="8"/>
      <c r="Y68" s="8"/>
      <c r="Z68" s="8"/>
    </row>
    <row r="69" spans="1:26" ht="15.75" customHeight="1" x14ac:dyDescent="0.25">
      <c r="A69" s="8"/>
      <c r="B69" s="8"/>
      <c r="C69" s="37"/>
      <c r="D69" s="8"/>
      <c r="E69" s="8"/>
      <c r="F69" s="8"/>
      <c r="G69" s="8"/>
      <c r="H69" s="8"/>
      <c r="I69" s="8"/>
      <c r="J69" s="8"/>
      <c r="K69" s="8"/>
      <c r="L69" s="8"/>
      <c r="M69" s="8"/>
      <c r="N69" s="8"/>
      <c r="O69" s="8"/>
      <c r="P69" s="8"/>
      <c r="Q69" s="8"/>
      <c r="R69" s="8"/>
      <c r="S69" s="8"/>
      <c r="T69" s="8"/>
      <c r="U69" s="8"/>
      <c r="V69" s="8"/>
      <c r="W69" s="8"/>
      <c r="X69" s="8"/>
      <c r="Y69" s="8"/>
      <c r="Z69" s="8"/>
    </row>
    <row r="70" spans="1:26" ht="15.75" customHeight="1" x14ac:dyDescent="0.25">
      <c r="A70" s="8"/>
      <c r="B70" s="8"/>
      <c r="C70" s="37"/>
      <c r="D70" s="8"/>
      <c r="E70" s="8"/>
      <c r="F70" s="8"/>
      <c r="G70" s="8"/>
      <c r="H70" s="8"/>
      <c r="I70" s="8"/>
      <c r="J70" s="8"/>
      <c r="K70" s="8"/>
      <c r="L70" s="8"/>
      <c r="M70" s="8"/>
      <c r="N70" s="8"/>
      <c r="O70" s="8"/>
      <c r="P70" s="8"/>
      <c r="Q70" s="8"/>
      <c r="R70" s="8"/>
      <c r="S70" s="8"/>
      <c r="T70" s="8"/>
      <c r="U70" s="8"/>
      <c r="V70" s="8"/>
      <c r="W70" s="8"/>
      <c r="X70" s="8"/>
      <c r="Y70" s="8"/>
      <c r="Z70" s="8"/>
    </row>
    <row r="71" spans="1:26" ht="15.75" customHeight="1" x14ac:dyDescent="0.25">
      <c r="A71" s="8"/>
      <c r="B71" s="8"/>
      <c r="C71" s="37"/>
      <c r="D71" s="8"/>
      <c r="E71" s="8"/>
      <c r="F71" s="8"/>
      <c r="G71" s="8"/>
      <c r="H71" s="8"/>
      <c r="I71" s="8"/>
      <c r="J71" s="8"/>
      <c r="K71" s="8"/>
      <c r="L71" s="8"/>
      <c r="M71" s="8"/>
      <c r="N71" s="8"/>
      <c r="O71" s="8"/>
      <c r="P71" s="8"/>
      <c r="Q71" s="8"/>
      <c r="R71" s="8"/>
      <c r="S71" s="8"/>
      <c r="T71" s="8"/>
      <c r="U71" s="8"/>
      <c r="V71" s="8"/>
      <c r="W71" s="8"/>
      <c r="X71" s="8"/>
      <c r="Y71" s="8"/>
      <c r="Z71" s="8"/>
    </row>
    <row r="72" spans="1:26" ht="15.75" customHeight="1" x14ac:dyDescent="0.25">
      <c r="A72" s="8"/>
      <c r="B72" s="8"/>
      <c r="C72" s="37"/>
      <c r="D72" s="8"/>
      <c r="E72" s="8"/>
      <c r="F72" s="8"/>
      <c r="G72" s="8"/>
      <c r="H72" s="8"/>
      <c r="I72" s="8"/>
      <c r="J72" s="8"/>
      <c r="K72" s="8"/>
      <c r="L72" s="8"/>
      <c r="M72" s="8"/>
      <c r="N72" s="8"/>
      <c r="O72" s="8"/>
      <c r="P72" s="8"/>
      <c r="Q72" s="8"/>
      <c r="R72" s="8"/>
      <c r="S72" s="8"/>
      <c r="T72" s="8"/>
      <c r="U72" s="8"/>
      <c r="V72" s="8"/>
      <c r="W72" s="8"/>
      <c r="X72" s="8"/>
      <c r="Y72" s="8"/>
      <c r="Z72" s="8"/>
    </row>
    <row r="73" spans="1:26" ht="15.75" customHeight="1" x14ac:dyDescent="0.25">
      <c r="A73" s="8"/>
      <c r="B73" s="8"/>
      <c r="C73" s="37"/>
      <c r="D73" s="8"/>
      <c r="E73" s="8"/>
      <c r="F73" s="8"/>
      <c r="G73" s="8"/>
      <c r="H73" s="8"/>
      <c r="I73" s="8"/>
      <c r="J73" s="8"/>
      <c r="K73" s="8"/>
      <c r="L73" s="8"/>
      <c r="M73" s="8"/>
      <c r="N73" s="8"/>
      <c r="O73" s="8"/>
      <c r="P73" s="8"/>
      <c r="Q73" s="8"/>
      <c r="R73" s="8"/>
      <c r="S73" s="8"/>
      <c r="T73" s="8"/>
      <c r="U73" s="8"/>
      <c r="V73" s="8"/>
      <c r="W73" s="8"/>
      <c r="X73" s="8"/>
      <c r="Y73" s="8"/>
      <c r="Z73" s="8"/>
    </row>
    <row r="74" spans="1:26" ht="15.75" customHeight="1" x14ac:dyDescent="0.25">
      <c r="A74" s="8"/>
      <c r="B74" s="8"/>
      <c r="C74" s="37"/>
      <c r="D74" s="8"/>
      <c r="E74" s="8"/>
      <c r="F74" s="8"/>
      <c r="G74" s="8"/>
      <c r="H74" s="8"/>
      <c r="I74" s="8"/>
      <c r="J74" s="8"/>
      <c r="K74" s="8"/>
      <c r="L74" s="8"/>
      <c r="M74" s="8"/>
      <c r="N74" s="8"/>
      <c r="O74" s="8"/>
      <c r="P74" s="8"/>
      <c r="Q74" s="8"/>
      <c r="R74" s="8"/>
      <c r="S74" s="8"/>
      <c r="T74" s="8"/>
      <c r="U74" s="8"/>
      <c r="V74" s="8"/>
      <c r="W74" s="8"/>
      <c r="X74" s="8"/>
      <c r="Y74" s="8"/>
      <c r="Z74" s="8"/>
    </row>
    <row r="75" spans="1:26" ht="15.75" customHeight="1" x14ac:dyDescent="0.25">
      <c r="A75" s="8"/>
      <c r="B75" s="8"/>
      <c r="C75" s="37"/>
      <c r="D75" s="8"/>
      <c r="E75" s="8"/>
      <c r="F75" s="8"/>
      <c r="G75" s="8"/>
      <c r="H75" s="8"/>
      <c r="I75" s="8"/>
      <c r="J75" s="8"/>
      <c r="K75" s="8"/>
      <c r="L75" s="8"/>
      <c r="M75" s="8"/>
      <c r="N75" s="8"/>
      <c r="O75" s="8"/>
      <c r="P75" s="8"/>
      <c r="Q75" s="8"/>
      <c r="R75" s="8"/>
      <c r="S75" s="8"/>
      <c r="T75" s="8"/>
      <c r="U75" s="8"/>
      <c r="V75" s="8"/>
      <c r="W75" s="8"/>
      <c r="X75" s="8"/>
      <c r="Y75" s="8"/>
      <c r="Z75" s="8"/>
    </row>
    <row r="76" spans="1:26" ht="15.75" customHeight="1" x14ac:dyDescent="0.25">
      <c r="A76" s="8"/>
      <c r="B76" s="8"/>
      <c r="C76" s="37"/>
      <c r="D76" s="8"/>
      <c r="E76" s="8"/>
      <c r="F76" s="8"/>
      <c r="G76" s="8"/>
      <c r="H76" s="8"/>
      <c r="I76" s="8"/>
      <c r="J76" s="8"/>
      <c r="K76" s="8"/>
      <c r="L76" s="8"/>
      <c r="M76" s="8"/>
      <c r="N76" s="8"/>
      <c r="O76" s="8"/>
      <c r="P76" s="8"/>
      <c r="Q76" s="8"/>
      <c r="R76" s="8"/>
      <c r="S76" s="8"/>
      <c r="T76" s="8"/>
      <c r="U76" s="8"/>
      <c r="V76" s="8"/>
      <c r="W76" s="8"/>
      <c r="X76" s="8"/>
      <c r="Y76" s="8"/>
      <c r="Z76" s="8"/>
    </row>
    <row r="77" spans="1:26" ht="15.75" customHeight="1" x14ac:dyDescent="0.25">
      <c r="A77" s="8"/>
      <c r="B77" s="8"/>
      <c r="C77" s="37"/>
      <c r="D77" s="8"/>
      <c r="E77" s="8"/>
      <c r="F77" s="8"/>
      <c r="G77" s="8"/>
      <c r="H77" s="8"/>
      <c r="I77" s="8"/>
      <c r="J77" s="8"/>
      <c r="K77" s="8"/>
      <c r="L77" s="8"/>
      <c r="M77" s="8"/>
      <c r="N77" s="8"/>
      <c r="O77" s="8"/>
      <c r="P77" s="8"/>
      <c r="Q77" s="8"/>
      <c r="R77" s="8"/>
      <c r="S77" s="8"/>
      <c r="T77" s="8"/>
      <c r="U77" s="8"/>
      <c r="V77" s="8"/>
      <c r="W77" s="8"/>
      <c r="X77" s="8"/>
      <c r="Y77" s="8"/>
      <c r="Z77" s="8"/>
    </row>
    <row r="78" spans="1:26" ht="15.75" customHeight="1" x14ac:dyDescent="0.25">
      <c r="A78" s="8"/>
      <c r="B78" s="8"/>
      <c r="C78" s="37"/>
      <c r="D78" s="8"/>
      <c r="E78" s="8"/>
      <c r="F78" s="8"/>
      <c r="G78" s="8"/>
      <c r="H78" s="8"/>
      <c r="I78" s="8"/>
      <c r="J78" s="8"/>
      <c r="K78" s="8"/>
      <c r="L78" s="8"/>
      <c r="M78" s="8"/>
      <c r="N78" s="8"/>
      <c r="O78" s="8"/>
      <c r="P78" s="8"/>
      <c r="Q78" s="8"/>
      <c r="R78" s="8"/>
      <c r="S78" s="8"/>
      <c r="T78" s="8"/>
      <c r="U78" s="8"/>
      <c r="V78" s="8"/>
      <c r="W78" s="8"/>
      <c r="X78" s="8"/>
      <c r="Y78" s="8"/>
      <c r="Z78" s="8"/>
    </row>
    <row r="79" spans="1:26" ht="15.75" customHeight="1" x14ac:dyDescent="0.25">
      <c r="A79" s="8"/>
      <c r="B79" s="8"/>
      <c r="C79" s="37"/>
      <c r="D79" s="8"/>
      <c r="E79" s="8"/>
      <c r="F79" s="8"/>
      <c r="G79" s="8"/>
      <c r="H79" s="8"/>
      <c r="I79" s="8"/>
      <c r="J79" s="8"/>
      <c r="K79" s="8"/>
      <c r="L79" s="8"/>
      <c r="M79" s="8"/>
      <c r="N79" s="8"/>
      <c r="O79" s="8"/>
      <c r="P79" s="8"/>
      <c r="Q79" s="8"/>
      <c r="R79" s="8"/>
      <c r="S79" s="8"/>
      <c r="T79" s="8"/>
      <c r="U79" s="8"/>
      <c r="V79" s="8"/>
      <c r="W79" s="8"/>
      <c r="X79" s="8"/>
      <c r="Y79" s="8"/>
      <c r="Z79" s="8"/>
    </row>
    <row r="80" spans="1:26" ht="15.75" customHeight="1" x14ac:dyDescent="0.25">
      <c r="A80" s="8"/>
      <c r="B80" s="8"/>
      <c r="C80" s="37"/>
      <c r="D80" s="8"/>
      <c r="E80" s="8"/>
      <c r="F80" s="8"/>
      <c r="G80" s="8"/>
      <c r="H80" s="8"/>
      <c r="I80" s="8"/>
      <c r="J80" s="8"/>
      <c r="K80" s="8"/>
      <c r="L80" s="8"/>
      <c r="M80" s="8"/>
      <c r="N80" s="8"/>
      <c r="O80" s="8"/>
      <c r="P80" s="8"/>
      <c r="Q80" s="8"/>
      <c r="R80" s="8"/>
      <c r="S80" s="8"/>
      <c r="T80" s="8"/>
      <c r="U80" s="8"/>
      <c r="V80" s="8"/>
      <c r="W80" s="8"/>
      <c r="X80" s="8"/>
      <c r="Y80" s="8"/>
      <c r="Z80" s="8"/>
    </row>
    <row r="81" spans="1:26" ht="15.75" customHeight="1" x14ac:dyDescent="0.25">
      <c r="A81" s="8"/>
      <c r="B81" s="8"/>
      <c r="C81" s="37"/>
      <c r="D81" s="8"/>
      <c r="E81" s="8"/>
      <c r="F81" s="8"/>
      <c r="G81" s="8"/>
      <c r="H81" s="8"/>
      <c r="I81" s="8"/>
      <c r="J81" s="8"/>
      <c r="K81" s="8"/>
      <c r="L81" s="8"/>
      <c r="M81" s="8"/>
      <c r="N81" s="8"/>
      <c r="O81" s="8"/>
      <c r="P81" s="8"/>
      <c r="Q81" s="8"/>
      <c r="R81" s="8"/>
      <c r="S81" s="8"/>
      <c r="T81" s="8"/>
      <c r="U81" s="8"/>
      <c r="V81" s="8"/>
      <c r="W81" s="8"/>
      <c r="X81" s="8"/>
      <c r="Y81" s="8"/>
      <c r="Z81" s="8"/>
    </row>
    <row r="82" spans="1:26" ht="15.75" customHeight="1" x14ac:dyDescent="0.25">
      <c r="A82" s="8"/>
      <c r="B82" s="8"/>
      <c r="C82" s="37"/>
      <c r="D82" s="8"/>
      <c r="E82" s="8"/>
      <c r="F82" s="8"/>
      <c r="G82" s="8"/>
      <c r="H82" s="8"/>
      <c r="I82" s="8"/>
      <c r="J82" s="8"/>
      <c r="K82" s="8"/>
      <c r="L82" s="8"/>
      <c r="M82" s="8"/>
      <c r="N82" s="8"/>
      <c r="O82" s="8"/>
      <c r="P82" s="8"/>
      <c r="Q82" s="8"/>
      <c r="R82" s="8"/>
      <c r="S82" s="8"/>
      <c r="T82" s="8"/>
      <c r="U82" s="8"/>
      <c r="V82" s="8"/>
      <c r="W82" s="8"/>
      <c r="X82" s="8"/>
      <c r="Y82" s="8"/>
      <c r="Z82" s="8"/>
    </row>
    <row r="83" spans="1:26" ht="15.75" customHeight="1" x14ac:dyDescent="0.25">
      <c r="A83" s="8"/>
      <c r="B83" s="8"/>
      <c r="C83" s="37"/>
      <c r="D83" s="8"/>
      <c r="E83" s="8"/>
      <c r="F83" s="8"/>
      <c r="G83" s="8"/>
      <c r="H83" s="8"/>
      <c r="I83" s="8"/>
      <c r="J83" s="8"/>
      <c r="K83" s="8"/>
      <c r="L83" s="8"/>
      <c r="M83" s="8"/>
      <c r="N83" s="8"/>
      <c r="O83" s="8"/>
      <c r="P83" s="8"/>
      <c r="Q83" s="8"/>
      <c r="R83" s="8"/>
      <c r="S83" s="8"/>
      <c r="T83" s="8"/>
      <c r="U83" s="8"/>
      <c r="V83" s="8"/>
      <c r="W83" s="8"/>
      <c r="X83" s="8"/>
      <c r="Y83" s="8"/>
      <c r="Z83" s="8"/>
    </row>
    <row r="84" spans="1:26" ht="15.75" customHeight="1" x14ac:dyDescent="0.25">
      <c r="A84" s="8"/>
      <c r="B84" s="8"/>
      <c r="C84" s="37"/>
      <c r="D84" s="8"/>
      <c r="E84" s="8"/>
      <c r="F84" s="8"/>
      <c r="G84" s="8"/>
      <c r="H84" s="8"/>
      <c r="I84" s="8"/>
      <c r="J84" s="8"/>
      <c r="K84" s="8"/>
      <c r="L84" s="8"/>
      <c r="M84" s="8"/>
      <c r="N84" s="8"/>
      <c r="O84" s="8"/>
      <c r="P84" s="8"/>
      <c r="Q84" s="8"/>
      <c r="R84" s="8"/>
      <c r="S84" s="8"/>
      <c r="T84" s="8"/>
      <c r="U84" s="8"/>
      <c r="V84" s="8"/>
      <c r="W84" s="8"/>
      <c r="X84" s="8"/>
      <c r="Y84" s="8"/>
      <c r="Z84" s="8"/>
    </row>
    <row r="85" spans="1:26" ht="15.75" customHeight="1" x14ac:dyDescent="0.25">
      <c r="A85" s="8"/>
      <c r="B85" s="8"/>
      <c r="C85" s="37"/>
      <c r="D85" s="8"/>
      <c r="E85" s="8"/>
      <c r="F85" s="8"/>
      <c r="G85" s="8"/>
      <c r="H85" s="8"/>
      <c r="I85" s="8"/>
      <c r="J85" s="8"/>
      <c r="K85" s="8"/>
      <c r="L85" s="8"/>
      <c r="M85" s="8"/>
      <c r="N85" s="8"/>
      <c r="O85" s="8"/>
      <c r="P85" s="8"/>
      <c r="Q85" s="8"/>
      <c r="R85" s="8"/>
      <c r="S85" s="8"/>
      <c r="T85" s="8"/>
      <c r="U85" s="8"/>
      <c r="V85" s="8"/>
      <c r="W85" s="8"/>
      <c r="X85" s="8"/>
      <c r="Y85" s="8"/>
      <c r="Z85" s="8"/>
    </row>
    <row r="86" spans="1:26" ht="15.75" customHeight="1" x14ac:dyDescent="0.25">
      <c r="A86" s="8"/>
      <c r="B86" s="8"/>
      <c r="C86" s="37"/>
      <c r="D86" s="8"/>
      <c r="E86" s="8"/>
      <c r="F86" s="8"/>
      <c r="G86" s="8"/>
      <c r="H86" s="8"/>
      <c r="I86" s="8"/>
      <c r="J86" s="8"/>
      <c r="K86" s="8"/>
      <c r="L86" s="8"/>
      <c r="M86" s="8"/>
      <c r="N86" s="8"/>
      <c r="O86" s="8"/>
      <c r="P86" s="8"/>
      <c r="Q86" s="8"/>
      <c r="R86" s="8"/>
      <c r="S86" s="8"/>
      <c r="T86" s="8"/>
      <c r="U86" s="8"/>
      <c r="V86" s="8"/>
      <c r="W86" s="8"/>
      <c r="X86" s="8"/>
      <c r="Y86" s="8"/>
      <c r="Z86" s="8"/>
    </row>
    <row r="87" spans="1:26" ht="15.75" customHeight="1" x14ac:dyDescent="0.25">
      <c r="A87" s="8"/>
      <c r="B87" s="8"/>
      <c r="C87" s="37"/>
      <c r="D87" s="8"/>
      <c r="E87" s="8"/>
      <c r="F87" s="8"/>
      <c r="G87" s="8"/>
      <c r="H87" s="8"/>
      <c r="I87" s="8"/>
      <c r="J87" s="8"/>
      <c r="K87" s="8"/>
      <c r="L87" s="8"/>
      <c r="M87" s="8"/>
      <c r="N87" s="8"/>
      <c r="O87" s="8"/>
      <c r="P87" s="8"/>
      <c r="Q87" s="8"/>
      <c r="R87" s="8"/>
      <c r="S87" s="8"/>
      <c r="T87" s="8"/>
      <c r="U87" s="8"/>
      <c r="V87" s="8"/>
      <c r="W87" s="8"/>
      <c r="X87" s="8"/>
      <c r="Y87" s="8"/>
      <c r="Z87" s="8"/>
    </row>
    <row r="88" spans="1:26" ht="15.75" customHeight="1" x14ac:dyDescent="0.25">
      <c r="A88" s="8"/>
      <c r="B88" s="8"/>
      <c r="C88" s="37"/>
      <c r="D88" s="8"/>
      <c r="E88" s="8"/>
      <c r="F88" s="8"/>
      <c r="G88" s="8"/>
      <c r="H88" s="8"/>
      <c r="I88" s="8"/>
      <c r="J88" s="8"/>
      <c r="K88" s="8"/>
      <c r="L88" s="8"/>
      <c r="M88" s="8"/>
      <c r="N88" s="8"/>
      <c r="O88" s="8"/>
      <c r="P88" s="8"/>
      <c r="Q88" s="8"/>
      <c r="R88" s="8"/>
      <c r="S88" s="8"/>
      <c r="T88" s="8"/>
      <c r="U88" s="8"/>
      <c r="V88" s="8"/>
      <c r="W88" s="8"/>
      <c r="X88" s="8"/>
      <c r="Y88" s="8"/>
      <c r="Z88" s="8"/>
    </row>
    <row r="89" spans="1:26" ht="15.75" customHeight="1" x14ac:dyDescent="0.25">
      <c r="A89" s="8"/>
      <c r="B89" s="8"/>
      <c r="C89" s="37"/>
      <c r="D89" s="8"/>
      <c r="E89" s="8"/>
      <c r="F89" s="8"/>
      <c r="G89" s="8"/>
      <c r="H89" s="8"/>
      <c r="I89" s="8"/>
      <c r="J89" s="8"/>
      <c r="K89" s="8"/>
      <c r="L89" s="8"/>
      <c r="M89" s="8"/>
      <c r="N89" s="8"/>
      <c r="O89" s="8"/>
      <c r="P89" s="8"/>
      <c r="Q89" s="8"/>
      <c r="R89" s="8"/>
      <c r="S89" s="8"/>
      <c r="T89" s="8"/>
      <c r="U89" s="8"/>
      <c r="V89" s="8"/>
      <c r="W89" s="8"/>
      <c r="X89" s="8"/>
      <c r="Y89" s="8"/>
      <c r="Z89" s="8"/>
    </row>
    <row r="90" spans="1:26" ht="15.75" customHeight="1" x14ac:dyDescent="0.25">
      <c r="A90" s="8"/>
      <c r="B90" s="8"/>
      <c r="C90" s="37"/>
      <c r="D90" s="8"/>
      <c r="E90" s="8"/>
      <c r="F90" s="8"/>
      <c r="G90" s="8"/>
      <c r="H90" s="8"/>
      <c r="I90" s="8"/>
      <c r="J90" s="8"/>
      <c r="K90" s="8"/>
      <c r="L90" s="8"/>
      <c r="M90" s="8"/>
      <c r="N90" s="8"/>
      <c r="O90" s="8"/>
      <c r="P90" s="8"/>
      <c r="Q90" s="8"/>
      <c r="R90" s="8"/>
      <c r="S90" s="8"/>
      <c r="T90" s="8"/>
      <c r="U90" s="8"/>
      <c r="V90" s="8"/>
      <c r="W90" s="8"/>
      <c r="X90" s="8"/>
      <c r="Y90" s="8"/>
      <c r="Z90" s="8"/>
    </row>
    <row r="91" spans="1:26" ht="15.75" customHeight="1" x14ac:dyDescent="0.25">
      <c r="A91" s="8"/>
      <c r="B91" s="8"/>
      <c r="C91" s="37"/>
      <c r="D91" s="8"/>
      <c r="E91" s="8"/>
      <c r="F91" s="8"/>
      <c r="G91" s="8"/>
      <c r="H91" s="8"/>
      <c r="I91" s="8"/>
      <c r="J91" s="8"/>
      <c r="K91" s="8"/>
      <c r="L91" s="8"/>
      <c r="M91" s="8"/>
      <c r="N91" s="8"/>
      <c r="O91" s="8"/>
      <c r="P91" s="8"/>
      <c r="Q91" s="8"/>
      <c r="R91" s="8"/>
      <c r="S91" s="8"/>
      <c r="T91" s="8"/>
      <c r="U91" s="8"/>
      <c r="V91" s="8"/>
      <c r="W91" s="8"/>
      <c r="X91" s="8"/>
      <c r="Y91" s="8"/>
      <c r="Z91" s="8"/>
    </row>
    <row r="92" spans="1:26" ht="15.75" customHeight="1" x14ac:dyDescent="0.25">
      <c r="A92" s="8"/>
      <c r="B92" s="8"/>
      <c r="C92" s="37"/>
      <c r="D92" s="8"/>
      <c r="E92" s="8"/>
      <c r="F92" s="8"/>
      <c r="G92" s="8"/>
      <c r="H92" s="8"/>
      <c r="I92" s="8"/>
      <c r="J92" s="8"/>
      <c r="K92" s="8"/>
      <c r="L92" s="8"/>
      <c r="M92" s="8"/>
      <c r="N92" s="8"/>
      <c r="O92" s="8"/>
      <c r="P92" s="8"/>
      <c r="Q92" s="8"/>
      <c r="R92" s="8"/>
      <c r="S92" s="8"/>
      <c r="T92" s="8"/>
      <c r="U92" s="8"/>
      <c r="V92" s="8"/>
      <c r="W92" s="8"/>
      <c r="X92" s="8"/>
      <c r="Y92" s="8"/>
      <c r="Z92" s="8"/>
    </row>
    <row r="93" spans="1:26" ht="15.75" customHeight="1" x14ac:dyDescent="0.25">
      <c r="A93" s="8"/>
      <c r="B93" s="8"/>
      <c r="C93" s="37"/>
      <c r="D93" s="8"/>
      <c r="E93" s="8"/>
      <c r="F93" s="8"/>
      <c r="G93" s="8"/>
      <c r="H93" s="8"/>
      <c r="I93" s="8"/>
      <c r="J93" s="8"/>
      <c r="K93" s="8"/>
      <c r="L93" s="8"/>
      <c r="M93" s="8"/>
      <c r="N93" s="8"/>
      <c r="O93" s="8"/>
      <c r="P93" s="8"/>
      <c r="Q93" s="8"/>
      <c r="R93" s="8"/>
      <c r="S93" s="8"/>
      <c r="T93" s="8"/>
      <c r="U93" s="8"/>
      <c r="V93" s="8"/>
      <c r="W93" s="8"/>
      <c r="X93" s="8"/>
      <c r="Y93" s="8"/>
      <c r="Z93" s="8"/>
    </row>
    <row r="94" spans="1:26" ht="15.75" customHeight="1" x14ac:dyDescent="0.25">
      <c r="A94" s="8"/>
      <c r="B94" s="8"/>
      <c r="C94" s="37"/>
      <c r="D94" s="8"/>
      <c r="E94" s="8"/>
      <c r="F94" s="8"/>
      <c r="G94" s="8"/>
      <c r="H94" s="8"/>
      <c r="I94" s="8"/>
      <c r="J94" s="8"/>
      <c r="K94" s="8"/>
      <c r="L94" s="8"/>
      <c r="M94" s="8"/>
      <c r="N94" s="8"/>
      <c r="O94" s="8"/>
      <c r="P94" s="8"/>
      <c r="Q94" s="8"/>
      <c r="R94" s="8"/>
      <c r="S94" s="8"/>
      <c r="T94" s="8"/>
      <c r="U94" s="8"/>
      <c r="V94" s="8"/>
      <c r="W94" s="8"/>
      <c r="X94" s="8"/>
      <c r="Y94" s="8"/>
      <c r="Z94" s="8"/>
    </row>
    <row r="95" spans="1:26" ht="15.75" customHeight="1" x14ac:dyDescent="0.25">
      <c r="A95" s="8"/>
      <c r="B95" s="8"/>
      <c r="C95" s="37"/>
      <c r="D95" s="8"/>
      <c r="E95" s="8"/>
      <c r="F95" s="8"/>
      <c r="G95" s="8"/>
      <c r="H95" s="8"/>
      <c r="I95" s="8"/>
      <c r="J95" s="8"/>
      <c r="K95" s="8"/>
      <c r="L95" s="8"/>
      <c r="M95" s="8"/>
      <c r="N95" s="8"/>
      <c r="O95" s="8"/>
      <c r="P95" s="8"/>
      <c r="Q95" s="8"/>
      <c r="R95" s="8"/>
      <c r="S95" s="8"/>
      <c r="T95" s="8"/>
      <c r="U95" s="8"/>
      <c r="V95" s="8"/>
      <c r="W95" s="8"/>
      <c r="X95" s="8"/>
      <c r="Y95" s="8"/>
      <c r="Z95" s="8"/>
    </row>
    <row r="96" spans="1:26" ht="15.75" customHeight="1" x14ac:dyDescent="0.25">
      <c r="A96" s="8"/>
      <c r="B96" s="8"/>
      <c r="C96" s="37"/>
      <c r="D96" s="8"/>
      <c r="E96" s="8"/>
      <c r="F96" s="8"/>
      <c r="G96" s="8"/>
      <c r="H96" s="8"/>
      <c r="I96" s="8"/>
      <c r="J96" s="8"/>
      <c r="K96" s="8"/>
      <c r="L96" s="8"/>
      <c r="M96" s="8"/>
      <c r="N96" s="8"/>
      <c r="O96" s="8"/>
      <c r="P96" s="8"/>
      <c r="Q96" s="8"/>
      <c r="R96" s="8"/>
      <c r="S96" s="8"/>
      <c r="T96" s="8"/>
      <c r="U96" s="8"/>
      <c r="V96" s="8"/>
      <c r="W96" s="8"/>
      <c r="X96" s="8"/>
      <c r="Y96" s="8"/>
      <c r="Z96" s="8"/>
    </row>
    <row r="97" spans="1:26" ht="15.75" customHeight="1" x14ac:dyDescent="0.25">
      <c r="A97" s="8"/>
      <c r="B97" s="8"/>
      <c r="C97" s="37"/>
      <c r="D97" s="8"/>
      <c r="E97" s="8"/>
      <c r="F97" s="8"/>
      <c r="G97" s="8"/>
      <c r="H97" s="8"/>
      <c r="I97" s="8"/>
      <c r="J97" s="8"/>
      <c r="K97" s="8"/>
      <c r="L97" s="8"/>
      <c r="M97" s="8"/>
      <c r="N97" s="8"/>
      <c r="O97" s="8"/>
      <c r="P97" s="8"/>
      <c r="Q97" s="8"/>
      <c r="R97" s="8"/>
      <c r="S97" s="8"/>
      <c r="T97" s="8"/>
      <c r="U97" s="8"/>
      <c r="V97" s="8"/>
      <c r="W97" s="8"/>
      <c r="X97" s="8"/>
      <c r="Y97" s="8"/>
      <c r="Z97" s="8"/>
    </row>
    <row r="98" spans="1:26" ht="15.75" customHeight="1" x14ac:dyDescent="0.25">
      <c r="A98" s="8"/>
      <c r="B98" s="8"/>
      <c r="C98" s="37"/>
      <c r="D98" s="8"/>
      <c r="E98" s="8"/>
      <c r="F98" s="8"/>
      <c r="G98" s="8"/>
      <c r="H98" s="8"/>
      <c r="I98" s="8"/>
      <c r="J98" s="8"/>
      <c r="K98" s="8"/>
      <c r="L98" s="8"/>
      <c r="M98" s="8"/>
      <c r="N98" s="8"/>
      <c r="O98" s="8"/>
      <c r="P98" s="8"/>
      <c r="Q98" s="8"/>
      <c r="R98" s="8"/>
      <c r="S98" s="8"/>
      <c r="T98" s="8"/>
      <c r="U98" s="8"/>
      <c r="V98" s="8"/>
      <c r="W98" s="8"/>
      <c r="X98" s="8"/>
      <c r="Y98" s="8"/>
      <c r="Z98" s="8"/>
    </row>
    <row r="99" spans="1:26" ht="15.75" customHeight="1" x14ac:dyDescent="0.25">
      <c r="A99" s="8"/>
      <c r="B99" s="8"/>
      <c r="C99" s="37"/>
      <c r="D99" s="8"/>
      <c r="E99" s="8"/>
      <c r="F99" s="8"/>
      <c r="G99" s="8"/>
      <c r="H99" s="8"/>
      <c r="I99" s="8"/>
      <c r="J99" s="8"/>
      <c r="K99" s="8"/>
      <c r="L99" s="8"/>
      <c r="M99" s="8"/>
      <c r="N99" s="8"/>
      <c r="O99" s="8"/>
      <c r="P99" s="8"/>
      <c r="Q99" s="8"/>
      <c r="R99" s="8"/>
      <c r="S99" s="8"/>
      <c r="T99" s="8"/>
      <c r="U99" s="8"/>
      <c r="V99" s="8"/>
      <c r="W99" s="8"/>
      <c r="X99" s="8"/>
      <c r="Y99" s="8"/>
      <c r="Z99" s="8"/>
    </row>
    <row r="100" spans="1:26" ht="15.75" customHeight="1" x14ac:dyDescent="0.25">
      <c r="A100" s="8"/>
      <c r="B100" s="8"/>
      <c r="C100" s="37"/>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x14ac:dyDescent="0.25">
      <c r="A101" s="8"/>
      <c r="B101" s="8"/>
      <c r="C101" s="37"/>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x14ac:dyDescent="0.25">
      <c r="A102" s="8"/>
      <c r="B102" s="8"/>
      <c r="C102" s="37"/>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x14ac:dyDescent="0.25">
      <c r="A103" s="8"/>
      <c r="B103" s="8"/>
      <c r="C103" s="37"/>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x14ac:dyDescent="0.25">
      <c r="A104" s="8"/>
      <c r="B104" s="8"/>
      <c r="C104" s="37"/>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x14ac:dyDescent="0.25">
      <c r="A105" s="8"/>
      <c r="B105" s="8"/>
      <c r="C105" s="37"/>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5">
      <c r="A106" s="8"/>
      <c r="B106" s="8"/>
      <c r="C106" s="37"/>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5">
      <c r="A107" s="8"/>
      <c r="B107" s="8"/>
      <c r="C107" s="37"/>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5">
      <c r="A108" s="8"/>
      <c r="B108" s="8"/>
      <c r="C108" s="37"/>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5">
      <c r="A109" s="8"/>
      <c r="B109" s="8"/>
      <c r="C109" s="37"/>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5">
      <c r="A110" s="8"/>
      <c r="B110" s="8"/>
      <c r="C110" s="37"/>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5">
      <c r="A111" s="8"/>
      <c r="B111" s="8"/>
      <c r="C111" s="37"/>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5">
      <c r="A112" s="8"/>
      <c r="B112" s="8"/>
      <c r="C112" s="37"/>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5">
      <c r="A113" s="8"/>
      <c r="B113" s="8"/>
      <c r="C113" s="37"/>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5">
      <c r="A114" s="8"/>
      <c r="B114" s="8"/>
      <c r="C114" s="37"/>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5">
      <c r="A115" s="8"/>
      <c r="B115" s="8"/>
      <c r="C115" s="37"/>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5">
      <c r="A116" s="8"/>
      <c r="B116" s="8"/>
      <c r="C116" s="37"/>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5">
      <c r="A117" s="8"/>
      <c r="B117" s="8"/>
      <c r="C117" s="37"/>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5">
      <c r="A118" s="8"/>
      <c r="B118" s="8"/>
      <c r="C118" s="37"/>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5">
      <c r="A119" s="8"/>
      <c r="B119" s="8"/>
      <c r="C119" s="37"/>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5">
      <c r="A120" s="8"/>
      <c r="B120" s="8"/>
      <c r="C120" s="37"/>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5">
      <c r="A121" s="8"/>
      <c r="B121" s="8"/>
      <c r="C121" s="37"/>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5">
      <c r="A122" s="8"/>
      <c r="B122" s="8"/>
      <c r="C122" s="37"/>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5">
      <c r="A123" s="8"/>
      <c r="B123" s="8"/>
      <c r="C123" s="37"/>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5">
      <c r="A124" s="8"/>
      <c r="B124" s="8"/>
      <c r="C124" s="37"/>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5">
      <c r="A125" s="8"/>
      <c r="B125" s="8"/>
      <c r="C125" s="37"/>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5">
      <c r="A126" s="8"/>
      <c r="B126" s="8"/>
      <c r="C126" s="37"/>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5">
      <c r="A127" s="8"/>
      <c r="B127" s="8"/>
      <c r="C127" s="37"/>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5">
      <c r="A128" s="8"/>
      <c r="B128" s="8"/>
      <c r="C128" s="37"/>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5">
      <c r="A129" s="8"/>
      <c r="B129" s="8"/>
      <c r="C129" s="37"/>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5">
      <c r="A130" s="8"/>
      <c r="B130" s="8"/>
      <c r="C130" s="37"/>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5">
      <c r="A131" s="8"/>
      <c r="B131" s="8"/>
      <c r="C131" s="37"/>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5">
      <c r="A132" s="8"/>
      <c r="B132" s="8"/>
      <c r="C132" s="37"/>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5">
      <c r="A133" s="8"/>
      <c r="B133" s="8"/>
      <c r="C133" s="37"/>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5">
      <c r="A134" s="8"/>
      <c r="B134" s="8"/>
      <c r="C134" s="37"/>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5">
      <c r="A135" s="8"/>
      <c r="B135" s="8"/>
      <c r="C135" s="37"/>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5">
      <c r="A136" s="8"/>
      <c r="B136" s="8"/>
      <c r="C136" s="37"/>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5">
      <c r="A137" s="8"/>
      <c r="B137" s="8"/>
      <c r="C137" s="37"/>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5">
      <c r="A138" s="8"/>
      <c r="B138" s="8"/>
      <c r="C138" s="37"/>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5">
      <c r="A139" s="8"/>
      <c r="B139" s="8"/>
      <c r="C139" s="37"/>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5">
      <c r="A140" s="8"/>
      <c r="B140" s="8"/>
      <c r="C140" s="37"/>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5">
      <c r="A141" s="8"/>
      <c r="B141" s="8"/>
      <c r="C141" s="37"/>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5">
      <c r="A142" s="8"/>
      <c r="B142" s="8"/>
      <c r="C142" s="37"/>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5">
      <c r="A143" s="8"/>
      <c r="B143" s="8"/>
      <c r="C143" s="37"/>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5">
      <c r="A144" s="8"/>
      <c r="B144" s="8"/>
      <c r="C144" s="37"/>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5">
      <c r="A145" s="8"/>
      <c r="B145" s="8"/>
      <c r="C145" s="37"/>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5">
      <c r="A146" s="8"/>
      <c r="B146" s="8"/>
      <c r="C146" s="37"/>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5">
      <c r="A147" s="8"/>
      <c r="B147" s="8"/>
      <c r="C147" s="37"/>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5">
      <c r="A148" s="8"/>
      <c r="B148" s="8"/>
      <c r="C148" s="37"/>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5">
      <c r="A149" s="8"/>
      <c r="B149" s="8"/>
      <c r="C149" s="37"/>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5">
      <c r="A150" s="8"/>
      <c r="B150" s="8"/>
      <c r="C150" s="37"/>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5">
      <c r="A151" s="8"/>
      <c r="B151" s="8"/>
      <c r="C151" s="37"/>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5">
      <c r="A152" s="8"/>
      <c r="B152" s="8"/>
      <c r="C152" s="37"/>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5">
      <c r="A153" s="8"/>
      <c r="B153" s="8"/>
      <c r="C153" s="37"/>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5">
      <c r="A154" s="8"/>
      <c r="B154" s="8"/>
      <c r="C154" s="37"/>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5">
      <c r="A155" s="8"/>
      <c r="B155" s="8"/>
      <c r="C155" s="37"/>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5">
      <c r="A156" s="8"/>
      <c r="B156" s="8"/>
      <c r="C156" s="37"/>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5">
      <c r="A157" s="8"/>
      <c r="B157" s="8"/>
      <c r="C157" s="37"/>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5">
      <c r="A158" s="8"/>
      <c r="B158" s="8"/>
      <c r="C158" s="37"/>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5">
      <c r="A159" s="8"/>
      <c r="B159" s="8"/>
      <c r="C159" s="37"/>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5">
      <c r="A160" s="8"/>
      <c r="B160" s="8"/>
      <c r="C160" s="37"/>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5">
      <c r="A161" s="8"/>
      <c r="B161" s="8"/>
      <c r="C161" s="37"/>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5">
      <c r="A162" s="8"/>
      <c r="B162" s="8"/>
      <c r="C162" s="37"/>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5">
      <c r="A163" s="8"/>
      <c r="B163" s="8"/>
      <c r="C163" s="37"/>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5">
      <c r="A164" s="8"/>
      <c r="B164" s="8"/>
      <c r="C164" s="37"/>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5">
      <c r="A165" s="8"/>
      <c r="B165" s="8"/>
      <c r="C165" s="37"/>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5">
      <c r="A166" s="8"/>
      <c r="B166" s="8"/>
      <c r="C166" s="37"/>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5">
      <c r="A167" s="8"/>
      <c r="B167" s="8"/>
      <c r="C167" s="37"/>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5">
      <c r="A168" s="8"/>
      <c r="B168" s="8"/>
      <c r="C168" s="37"/>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5">
      <c r="A169" s="8"/>
      <c r="B169" s="8"/>
      <c r="C169" s="37"/>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5">
      <c r="A170" s="8"/>
      <c r="B170" s="8"/>
      <c r="C170" s="37"/>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5">
      <c r="A171" s="8"/>
      <c r="B171" s="8"/>
      <c r="C171" s="37"/>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5">
      <c r="A172" s="8"/>
      <c r="B172" s="8"/>
      <c r="C172" s="37"/>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5">
      <c r="A173" s="8"/>
      <c r="B173" s="8"/>
      <c r="C173" s="37"/>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5">
      <c r="A174" s="8"/>
      <c r="B174" s="8"/>
      <c r="C174" s="37"/>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5">
      <c r="A175" s="8"/>
      <c r="B175" s="8"/>
      <c r="C175" s="37"/>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5">
      <c r="A176" s="8"/>
      <c r="B176" s="8"/>
      <c r="C176" s="37"/>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5">
      <c r="A177" s="8"/>
      <c r="B177" s="8"/>
      <c r="C177" s="37"/>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5">
      <c r="A178" s="8"/>
      <c r="B178" s="8"/>
      <c r="C178" s="37"/>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5">
      <c r="A179" s="8"/>
      <c r="B179" s="8"/>
      <c r="C179" s="37"/>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5">
      <c r="A180" s="8"/>
      <c r="B180" s="8"/>
      <c r="C180" s="37"/>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5">
      <c r="A181" s="8"/>
      <c r="B181" s="8"/>
      <c r="C181" s="37"/>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5">
      <c r="A182" s="8"/>
      <c r="B182" s="8"/>
      <c r="C182" s="37"/>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5">
      <c r="A183" s="8"/>
      <c r="B183" s="8"/>
      <c r="C183" s="37"/>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5">
      <c r="A184" s="8"/>
      <c r="B184" s="8"/>
      <c r="C184" s="37"/>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5">
      <c r="A185" s="8"/>
      <c r="B185" s="8"/>
      <c r="C185" s="37"/>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5">
      <c r="A186" s="8"/>
      <c r="B186" s="8"/>
      <c r="C186" s="37"/>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5">
      <c r="A187" s="8"/>
      <c r="B187" s="8"/>
      <c r="C187" s="37"/>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5">
      <c r="A188" s="8"/>
      <c r="B188" s="8"/>
      <c r="C188" s="37"/>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5">
      <c r="A189" s="8"/>
      <c r="B189" s="8"/>
      <c r="C189" s="37"/>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5">
      <c r="A190" s="8"/>
      <c r="B190" s="8"/>
      <c r="C190" s="37"/>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5">
      <c r="A191" s="8"/>
      <c r="B191" s="8"/>
      <c r="C191" s="37"/>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5">
      <c r="A192" s="8"/>
      <c r="B192" s="8"/>
      <c r="C192" s="37"/>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5">
      <c r="A193" s="8"/>
      <c r="B193" s="8"/>
      <c r="C193" s="37"/>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5">
      <c r="A194" s="8"/>
      <c r="B194" s="8"/>
      <c r="C194" s="37"/>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5">
      <c r="A195" s="8"/>
      <c r="B195" s="8"/>
      <c r="C195" s="37"/>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5">
      <c r="A196" s="8"/>
      <c r="B196" s="8"/>
      <c r="C196" s="37"/>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5">
      <c r="A197" s="8"/>
      <c r="B197" s="8"/>
      <c r="C197" s="37"/>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5">
      <c r="A198" s="8"/>
      <c r="B198" s="8"/>
      <c r="C198" s="37"/>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5">
      <c r="A199" s="8"/>
      <c r="B199" s="8"/>
      <c r="C199" s="37"/>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5">
      <c r="A200" s="8"/>
      <c r="B200" s="8"/>
      <c r="C200" s="37"/>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5">
      <c r="A201" s="8"/>
      <c r="B201" s="8"/>
      <c r="C201" s="37"/>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5">
      <c r="A202" s="8"/>
      <c r="B202" s="8"/>
      <c r="C202" s="37"/>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5">
      <c r="A203" s="8"/>
      <c r="B203" s="8"/>
      <c r="C203" s="37"/>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5">
      <c r="A204" s="8"/>
      <c r="B204" s="8"/>
      <c r="C204" s="37"/>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5">
      <c r="A205" s="8"/>
      <c r="B205" s="8"/>
      <c r="C205" s="37"/>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5">
      <c r="A206" s="8"/>
      <c r="B206" s="8"/>
      <c r="C206" s="37"/>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5">
      <c r="A207" s="8"/>
      <c r="B207" s="8"/>
      <c r="C207" s="37"/>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5">
      <c r="A208" s="8"/>
      <c r="B208" s="8"/>
      <c r="C208" s="37"/>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5">
      <c r="A209" s="8"/>
      <c r="B209" s="8"/>
      <c r="C209" s="37"/>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5">
      <c r="A210" s="8"/>
      <c r="B210" s="8"/>
      <c r="C210" s="37"/>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5">
      <c r="A211" s="8"/>
      <c r="B211" s="8"/>
      <c r="C211" s="37"/>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5">
      <c r="A212" s="8"/>
      <c r="B212" s="8"/>
      <c r="C212" s="37"/>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5">
      <c r="A213" s="8"/>
      <c r="B213" s="8"/>
      <c r="C213" s="37"/>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5">
      <c r="A214" s="8"/>
      <c r="B214" s="8"/>
      <c r="C214" s="37"/>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5">
      <c r="A215" s="8"/>
      <c r="B215" s="8"/>
      <c r="C215" s="37"/>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5">
      <c r="A216" s="8"/>
      <c r="B216" s="8"/>
      <c r="C216" s="37"/>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5">
      <c r="A217" s="8"/>
      <c r="B217" s="8"/>
      <c r="C217" s="37"/>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5">
      <c r="A218" s="8"/>
      <c r="B218" s="8"/>
      <c r="C218" s="37"/>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5">
      <c r="A219" s="8"/>
      <c r="B219" s="8"/>
      <c r="C219" s="37"/>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5">
      <c r="A220" s="8"/>
      <c r="B220" s="8"/>
      <c r="C220" s="37"/>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5">
      <c r="A221" s="8"/>
      <c r="B221" s="8"/>
      <c r="C221" s="37"/>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5">
      <c r="A222" s="8"/>
      <c r="B222" s="8"/>
      <c r="C222" s="37"/>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5">
      <c r="A223" s="8"/>
      <c r="B223" s="8"/>
      <c r="C223" s="37"/>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5">
      <c r="A224" s="8"/>
      <c r="B224" s="8"/>
      <c r="C224" s="37"/>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5">
      <c r="A225" s="8"/>
      <c r="B225" s="8"/>
      <c r="C225" s="37"/>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5">
      <c r="A226" s="8"/>
      <c r="B226" s="8"/>
      <c r="C226" s="37"/>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5">
      <c r="A227" s="8"/>
      <c r="B227" s="8"/>
      <c r="C227" s="37"/>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5">
      <c r="A228" s="8"/>
      <c r="B228" s="8"/>
      <c r="C228" s="37"/>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5">
      <c r="A229" s="8"/>
      <c r="B229" s="8"/>
      <c r="C229" s="37"/>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5">
      <c r="A230" s="8"/>
      <c r="B230" s="8"/>
      <c r="C230" s="37"/>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5">
      <c r="A231" s="8"/>
      <c r="B231" s="8"/>
      <c r="C231" s="37"/>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5">
      <c r="A232" s="8"/>
      <c r="B232" s="8"/>
      <c r="C232" s="37"/>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5">
      <c r="A233" s="8"/>
      <c r="B233" s="8"/>
      <c r="C233" s="37"/>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5">
      <c r="A234" s="8"/>
      <c r="B234" s="8"/>
      <c r="C234" s="37"/>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5">
      <c r="A235" s="8"/>
      <c r="B235" s="8"/>
      <c r="C235" s="37"/>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5">
      <c r="A236" s="8"/>
      <c r="B236" s="8"/>
      <c r="C236" s="37"/>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5">
      <c r="A237" s="8"/>
      <c r="B237" s="8"/>
      <c r="C237" s="37"/>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5">
      <c r="A238" s="8"/>
      <c r="B238" s="8"/>
      <c r="C238" s="37"/>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5">
      <c r="A239" s="8"/>
      <c r="B239" s="8"/>
      <c r="C239" s="37"/>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5">
      <c r="A240" s="8"/>
      <c r="B240" s="8"/>
      <c r="C240" s="37"/>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5">
      <c r="A241" s="8"/>
      <c r="B241" s="8"/>
      <c r="C241" s="37"/>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5">
      <c r="A242" s="8"/>
      <c r="B242" s="8"/>
      <c r="C242" s="37"/>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5">
      <c r="A243" s="8"/>
      <c r="B243" s="8"/>
      <c r="C243" s="37"/>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5">
      <c r="A244" s="8"/>
      <c r="B244" s="8"/>
      <c r="C244" s="37"/>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5">
      <c r="A245" s="8"/>
      <c r="B245" s="8"/>
      <c r="C245" s="37"/>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5">
      <c r="A246" s="8"/>
      <c r="B246" s="8"/>
      <c r="C246" s="37"/>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5">
      <c r="A247" s="8"/>
      <c r="B247" s="8"/>
      <c r="C247" s="37"/>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5">
      <c r="A248" s="8"/>
      <c r="B248" s="8"/>
      <c r="C248" s="37"/>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5">
      <c r="A249" s="8"/>
      <c r="B249" s="8"/>
      <c r="C249" s="37"/>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5">
      <c r="A250" s="8"/>
      <c r="B250" s="8"/>
      <c r="C250" s="37"/>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5">
      <c r="A251" s="8"/>
      <c r="B251" s="8"/>
      <c r="C251" s="37"/>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5">
      <c r="A252" s="8"/>
      <c r="B252" s="8"/>
      <c r="C252" s="37"/>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5">
      <c r="A253" s="8"/>
      <c r="B253" s="8"/>
      <c r="C253" s="37"/>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5">
      <c r="A254" s="8"/>
      <c r="B254" s="8"/>
      <c r="C254" s="37"/>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5">
      <c r="A255" s="8"/>
      <c r="B255" s="8"/>
      <c r="C255" s="37"/>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5">
      <c r="A256" s="8"/>
      <c r="B256" s="8"/>
      <c r="C256" s="37"/>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5">
      <c r="A257" s="8"/>
      <c r="B257" s="8"/>
      <c r="C257" s="37"/>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5">
      <c r="A258" s="8"/>
      <c r="B258" s="8"/>
      <c r="C258" s="37"/>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5">
      <c r="A259" s="8"/>
      <c r="B259" s="8"/>
      <c r="C259" s="37"/>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5">
      <c r="A260" s="8"/>
      <c r="B260" s="8"/>
      <c r="C260" s="37"/>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5">
      <c r="A261" s="8"/>
      <c r="B261" s="8"/>
      <c r="C261" s="37"/>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5">
      <c r="A262" s="8"/>
      <c r="B262" s="8"/>
      <c r="C262" s="37"/>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5">
      <c r="A263" s="8"/>
      <c r="B263" s="8"/>
      <c r="C263" s="37"/>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5">
      <c r="A264" s="8"/>
      <c r="B264" s="8"/>
      <c r="C264" s="37"/>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5">
      <c r="A265" s="8"/>
      <c r="B265" s="8"/>
      <c r="C265" s="37"/>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5">
      <c r="A266" s="8"/>
      <c r="B266" s="8"/>
      <c r="C266" s="37"/>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5">
      <c r="A267" s="8"/>
      <c r="B267" s="8"/>
      <c r="C267" s="37"/>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5">
      <c r="A268" s="8"/>
      <c r="B268" s="8"/>
      <c r="C268" s="37"/>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5">
      <c r="A269" s="8"/>
      <c r="B269" s="8"/>
      <c r="C269" s="37"/>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5">
      <c r="A270" s="8"/>
      <c r="B270" s="8"/>
      <c r="C270" s="37"/>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5">
      <c r="A271" s="8"/>
      <c r="B271" s="8"/>
      <c r="C271" s="37"/>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5">
      <c r="A272" s="8"/>
      <c r="B272" s="8"/>
      <c r="C272" s="37"/>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5">
      <c r="A273" s="8"/>
      <c r="B273" s="8"/>
      <c r="C273" s="37"/>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5">
      <c r="A274" s="8"/>
      <c r="B274" s="8"/>
      <c r="C274" s="37"/>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5">
      <c r="A275" s="8"/>
      <c r="B275" s="8"/>
      <c r="C275" s="37"/>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5">
      <c r="A276" s="8"/>
      <c r="B276" s="8"/>
      <c r="C276" s="37"/>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5">
      <c r="A277" s="8"/>
      <c r="B277" s="8"/>
      <c r="C277" s="37"/>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5">
      <c r="A278" s="8"/>
      <c r="B278" s="8"/>
      <c r="C278" s="37"/>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5">
      <c r="A279" s="8"/>
      <c r="B279" s="8"/>
      <c r="C279" s="37"/>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5">
      <c r="A280" s="8"/>
      <c r="B280" s="8"/>
      <c r="C280" s="37"/>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5">
      <c r="A281" s="8"/>
      <c r="B281" s="8"/>
      <c r="C281" s="37"/>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5">
      <c r="A282" s="8"/>
      <c r="B282" s="8"/>
      <c r="C282" s="37"/>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5">
      <c r="A283" s="8"/>
      <c r="B283" s="8"/>
      <c r="C283" s="37"/>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5">
      <c r="A284" s="8"/>
      <c r="B284" s="8"/>
      <c r="C284" s="37"/>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5">
      <c r="A285" s="8"/>
      <c r="B285" s="8"/>
      <c r="C285" s="37"/>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5">
      <c r="A286" s="8"/>
      <c r="B286" s="8"/>
      <c r="C286" s="37"/>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5">
      <c r="A287" s="8"/>
      <c r="B287" s="8"/>
      <c r="C287" s="37"/>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5">
      <c r="A288" s="8"/>
      <c r="B288" s="8"/>
      <c r="C288" s="37"/>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5">
      <c r="A289" s="8"/>
      <c r="B289" s="8"/>
      <c r="C289" s="37"/>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5">
      <c r="A290" s="8"/>
      <c r="B290" s="8"/>
      <c r="C290" s="37"/>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5">
      <c r="A291" s="8"/>
      <c r="B291" s="8"/>
      <c r="C291" s="37"/>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5">
      <c r="A292" s="8"/>
      <c r="B292" s="8"/>
      <c r="C292" s="37"/>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5">
      <c r="A293" s="8"/>
      <c r="B293" s="8"/>
      <c r="C293" s="37"/>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5">
      <c r="A294" s="8"/>
      <c r="B294" s="8"/>
      <c r="C294" s="37"/>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5">
      <c r="A295" s="8"/>
      <c r="B295" s="8"/>
      <c r="C295" s="37"/>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5">
      <c r="A296" s="8"/>
      <c r="B296" s="8"/>
      <c r="C296" s="37"/>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5">
      <c r="A297" s="8"/>
      <c r="B297" s="8"/>
      <c r="C297" s="37"/>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5">
      <c r="A298" s="8"/>
      <c r="B298" s="8"/>
      <c r="C298" s="37"/>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5">
      <c r="A299" s="8"/>
      <c r="B299" s="8"/>
      <c r="C299" s="37"/>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5">
      <c r="A300" s="8"/>
      <c r="B300" s="8"/>
      <c r="C300" s="37"/>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5">
      <c r="A301" s="8"/>
      <c r="B301" s="8"/>
      <c r="C301" s="37"/>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5">
      <c r="A302" s="8"/>
      <c r="B302" s="8"/>
      <c r="C302" s="37"/>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5">
      <c r="A303" s="8"/>
      <c r="B303" s="8"/>
      <c r="C303" s="37"/>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5">
      <c r="A304" s="8"/>
      <c r="B304" s="8"/>
      <c r="C304" s="37"/>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5">
      <c r="A305" s="8"/>
      <c r="B305" s="8"/>
      <c r="C305" s="37"/>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5">
      <c r="A306" s="8"/>
      <c r="B306" s="8"/>
      <c r="C306" s="37"/>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5">
      <c r="A307" s="8"/>
      <c r="B307" s="8"/>
      <c r="C307" s="37"/>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5">
      <c r="A308" s="8"/>
      <c r="B308" s="8"/>
      <c r="C308" s="37"/>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5">
      <c r="A309" s="8"/>
      <c r="B309" s="8"/>
      <c r="C309" s="37"/>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5">
      <c r="A310" s="8"/>
      <c r="B310" s="8"/>
      <c r="C310" s="37"/>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5">
      <c r="A311" s="8"/>
      <c r="B311" s="8"/>
      <c r="C311" s="37"/>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5">
      <c r="A312" s="8"/>
      <c r="B312" s="8"/>
      <c r="C312" s="37"/>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5">
      <c r="A313" s="8"/>
      <c r="B313" s="8"/>
      <c r="C313" s="37"/>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5">
      <c r="A314" s="8"/>
      <c r="B314" s="8"/>
      <c r="C314" s="37"/>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5">
      <c r="A315" s="8"/>
      <c r="B315" s="8"/>
      <c r="C315" s="37"/>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5">
      <c r="A316" s="8"/>
      <c r="B316" s="8"/>
      <c r="C316" s="37"/>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5">
      <c r="A317" s="8"/>
      <c r="B317" s="8"/>
      <c r="C317" s="37"/>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5">
      <c r="A318" s="8"/>
      <c r="B318" s="8"/>
      <c r="C318" s="37"/>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5">
      <c r="A319" s="8"/>
      <c r="B319" s="8"/>
      <c r="C319" s="37"/>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5">
      <c r="A320" s="8"/>
      <c r="B320" s="8"/>
      <c r="C320" s="37"/>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5">
      <c r="A321" s="8"/>
      <c r="B321" s="8"/>
      <c r="C321" s="37"/>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5">
      <c r="A322" s="8"/>
      <c r="B322" s="8"/>
      <c r="C322" s="37"/>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5">
      <c r="A323" s="8"/>
      <c r="B323" s="8"/>
      <c r="C323" s="37"/>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5">
      <c r="A324" s="8"/>
      <c r="B324" s="8"/>
      <c r="C324" s="37"/>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5">
      <c r="A325" s="8"/>
      <c r="B325" s="8"/>
      <c r="C325" s="37"/>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5">
      <c r="A326" s="8"/>
      <c r="B326" s="8"/>
      <c r="C326" s="37"/>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5">
      <c r="A327" s="8"/>
      <c r="B327" s="8"/>
      <c r="C327" s="37"/>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5">
      <c r="A328" s="8"/>
      <c r="B328" s="8"/>
      <c r="C328" s="37"/>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5">
      <c r="A329" s="8"/>
      <c r="B329" s="8"/>
      <c r="C329" s="37"/>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5">
      <c r="A330" s="8"/>
      <c r="B330" s="8"/>
      <c r="C330" s="37"/>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5">
      <c r="A331" s="8"/>
      <c r="B331" s="8"/>
      <c r="C331" s="37"/>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5">
      <c r="A332" s="8"/>
      <c r="B332" s="8"/>
      <c r="C332" s="37"/>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5">
      <c r="A333" s="8"/>
      <c r="B333" s="8"/>
      <c r="C333" s="37"/>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5">
      <c r="A334" s="8"/>
      <c r="B334" s="8"/>
      <c r="C334" s="37"/>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5">
      <c r="A335" s="8"/>
      <c r="B335" s="8"/>
      <c r="C335" s="37"/>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5">
      <c r="A336" s="8"/>
      <c r="B336" s="8"/>
      <c r="C336" s="37"/>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5">
      <c r="A337" s="8"/>
      <c r="B337" s="8"/>
      <c r="C337" s="37"/>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5">
      <c r="A338" s="8"/>
      <c r="B338" s="8"/>
      <c r="C338" s="37"/>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5">
      <c r="A339" s="8"/>
      <c r="B339" s="8"/>
      <c r="C339" s="37"/>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5">
      <c r="A340" s="8"/>
      <c r="B340" s="8"/>
      <c r="C340" s="37"/>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5">
      <c r="A341" s="8"/>
      <c r="B341" s="8"/>
      <c r="C341" s="37"/>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5">
      <c r="A342" s="8"/>
      <c r="B342" s="8"/>
      <c r="C342" s="37"/>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5">
      <c r="A343" s="8"/>
      <c r="B343" s="8"/>
      <c r="C343" s="37"/>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5">
      <c r="A344" s="8"/>
      <c r="B344" s="8"/>
      <c r="C344" s="37"/>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5">
      <c r="A345" s="8"/>
      <c r="B345" s="8"/>
      <c r="C345" s="37"/>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5">
      <c r="A346" s="8"/>
      <c r="B346" s="8"/>
      <c r="C346" s="37"/>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5">
      <c r="A347" s="8"/>
      <c r="B347" s="8"/>
      <c r="C347" s="37"/>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5">
      <c r="A348" s="8"/>
      <c r="B348" s="8"/>
      <c r="C348" s="37"/>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5">
      <c r="A349" s="8"/>
      <c r="B349" s="8"/>
      <c r="C349" s="37"/>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5">
      <c r="A350" s="8"/>
      <c r="B350" s="8"/>
      <c r="C350" s="37"/>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5">
      <c r="A351" s="8"/>
      <c r="B351" s="8"/>
      <c r="C351" s="37"/>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5">
      <c r="A352" s="8"/>
      <c r="B352" s="8"/>
      <c r="C352" s="37"/>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5">
      <c r="A353" s="8"/>
      <c r="B353" s="8"/>
      <c r="C353" s="37"/>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5">
      <c r="A354" s="8"/>
      <c r="B354" s="8"/>
      <c r="C354" s="37"/>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5">
      <c r="A355" s="8"/>
      <c r="B355" s="8"/>
      <c r="C355" s="37"/>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5">
      <c r="A356" s="8"/>
      <c r="B356" s="8"/>
      <c r="C356" s="37"/>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5">
      <c r="A357" s="8"/>
      <c r="B357" s="8"/>
      <c r="C357" s="37"/>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5">
      <c r="A358" s="8"/>
      <c r="B358" s="8"/>
      <c r="C358" s="37"/>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5">
      <c r="A359" s="8"/>
      <c r="B359" s="8"/>
      <c r="C359" s="37"/>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5">
      <c r="A360" s="8"/>
      <c r="B360" s="8"/>
      <c r="C360" s="37"/>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5">
      <c r="A361" s="8"/>
      <c r="B361" s="8"/>
      <c r="C361" s="37"/>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5">
      <c r="A362" s="8"/>
      <c r="B362" s="8"/>
      <c r="C362" s="37"/>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5">
      <c r="A363" s="8"/>
      <c r="B363" s="8"/>
      <c r="C363" s="37"/>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5">
      <c r="A364" s="8"/>
      <c r="B364" s="8"/>
      <c r="C364" s="37"/>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5">
      <c r="A365" s="8"/>
      <c r="B365" s="8"/>
      <c r="C365" s="37"/>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5">
      <c r="A366" s="8"/>
      <c r="B366" s="8"/>
      <c r="C366" s="37"/>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5">
      <c r="A367" s="8"/>
      <c r="B367" s="8"/>
      <c r="C367" s="37"/>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5">
      <c r="A368" s="8"/>
      <c r="B368" s="8"/>
      <c r="C368" s="37"/>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5">
      <c r="A369" s="8"/>
      <c r="B369" s="8"/>
      <c r="C369" s="37"/>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5">
      <c r="A370" s="8"/>
      <c r="B370" s="8"/>
      <c r="C370" s="37"/>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5">
      <c r="A371" s="8"/>
      <c r="B371" s="8"/>
      <c r="C371" s="37"/>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5">
      <c r="A372" s="8"/>
      <c r="B372" s="8"/>
      <c r="C372" s="37"/>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5">
      <c r="A373" s="8"/>
      <c r="B373" s="8"/>
      <c r="C373" s="37"/>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5">
      <c r="A374" s="8"/>
      <c r="B374" s="8"/>
      <c r="C374" s="37"/>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5">
      <c r="A375" s="8"/>
      <c r="B375" s="8"/>
      <c r="C375" s="37"/>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5">
      <c r="A376" s="8"/>
      <c r="B376" s="8"/>
      <c r="C376" s="37"/>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5">
      <c r="A377" s="8"/>
      <c r="B377" s="8"/>
      <c r="C377" s="37"/>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5">
      <c r="A378" s="8"/>
      <c r="B378" s="8"/>
      <c r="C378" s="37"/>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5">
      <c r="A379" s="8"/>
      <c r="B379" s="8"/>
      <c r="C379" s="37"/>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5">
      <c r="A380" s="8"/>
      <c r="B380" s="8"/>
      <c r="C380" s="37"/>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5">
      <c r="A381" s="8"/>
      <c r="B381" s="8"/>
      <c r="C381" s="37"/>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5">
      <c r="A382" s="8"/>
      <c r="B382" s="8"/>
      <c r="C382" s="37"/>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5">
      <c r="A383" s="8"/>
      <c r="B383" s="8"/>
      <c r="C383" s="37"/>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5">
      <c r="A384" s="8"/>
      <c r="B384" s="8"/>
      <c r="C384" s="37"/>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5">
      <c r="A385" s="8"/>
      <c r="B385" s="8"/>
      <c r="C385" s="37"/>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5">
      <c r="A386" s="8"/>
      <c r="B386" s="8"/>
      <c r="C386" s="37"/>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5">
      <c r="A387" s="8"/>
      <c r="B387" s="8"/>
      <c r="C387" s="37"/>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5">
      <c r="A388" s="8"/>
      <c r="B388" s="8"/>
      <c r="C388" s="37"/>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5">
      <c r="A389" s="8"/>
      <c r="B389" s="8"/>
      <c r="C389" s="37"/>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5">
      <c r="A390" s="8"/>
      <c r="B390" s="8"/>
      <c r="C390" s="37"/>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5">
      <c r="A391" s="8"/>
      <c r="B391" s="8"/>
      <c r="C391" s="37"/>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5">
      <c r="A392" s="8"/>
      <c r="B392" s="8"/>
      <c r="C392" s="37"/>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5">
      <c r="A393" s="8"/>
      <c r="B393" s="8"/>
      <c r="C393" s="37"/>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5">
      <c r="A394" s="8"/>
      <c r="B394" s="8"/>
      <c r="C394" s="37"/>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5">
      <c r="A395" s="8"/>
      <c r="B395" s="8"/>
      <c r="C395" s="37"/>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5">
      <c r="A396" s="8"/>
      <c r="B396" s="8"/>
      <c r="C396" s="37"/>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5">
      <c r="A397" s="8"/>
      <c r="B397" s="8"/>
      <c r="C397" s="37"/>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5">
      <c r="A398" s="8"/>
      <c r="B398" s="8"/>
      <c r="C398" s="37"/>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5">
      <c r="A399" s="8"/>
      <c r="B399" s="8"/>
      <c r="C399" s="37"/>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5">
      <c r="A400" s="8"/>
      <c r="B400" s="8"/>
      <c r="C400" s="37"/>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5">
      <c r="A401" s="8"/>
      <c r="B401" s="8"/>
      <c r="C401" s="37"/>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5">
      <c r="A402" s="8"/>
      <c r="B402" s="8"/>
      <c r="C402" s="37"/>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5">
      <c r="A403" s="8"/>
      <c r="B403" s="8"/>
      <c r="C403" s="37"/>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5">
      <c r="A404" s="8"/>
      <c r="B404" s="8"/>
      <c r="C404" s="37"/>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5">
      <c r="A405" s="8"/>
      <c r="B405" s="8"/>
      <c r="C405" s="37"/>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5">
      <c r="A406" s="8"/>
      <c r="B406" s="8"/>
      <c r="C406" s="37"/>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5">
      <c r="A407" s="8"/>
      <c r="B407" s="8"/>
      <c r="C407" s="37"/>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5">
      <c r="A408" s="8"/>
      <c r="B408" s="8"/>
      <c r="C408" s="37"/>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5">
      <c r="A409" s="8"/>
      <c r="B409" s="8"/>
      <c r="C409" s="37"/>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5">
      <c r="A410" s="8"/>
      <c r="B410" s="8"/>
      <c r="C410" s="37"/>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5">
      <c r="A411" s="8"/>
      <c r="B411" s="8"/>
      <c r="C411" s="37"/>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5">
      <c r="A412" s="8"/>
      <c r="B412" s="8"/>
      <c r="C412" s="37"/>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5">
      <c r="A413" s="8"/>
      <c r="B413" s="8"/>
      <c r="C413" s="37"/>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5">
      <c r="A414" s="8"/>
      <c r="B414" s="8"/>
      <c r="C414" s="37"/>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5">
      <c r="A415" s="8"/>
      <c r="B415" s="8"/>
      <c r="C415" s="37"/>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5">
      <c r="A416" s="8"/>
      <c r="B416" s="8"/>
      <c r="C416" s="37"/>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5">
      <c r="A417" s="8"/>
      <c r="B417" s="8"/>
      <c r="C417" s="37"/>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5">
      <c r="A418" s="8"/>
      <c r="B418" s="8"/>
      <c r="C418" s="37"/>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5">
      <c r="A419" s="8"/>
      <c r="B419" s="8"/>
      <c r="C419" s="37"/>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5">
      <c r="A420" s="8"/>
      <c r="B420" s="8"/>
      <c r="C420" s="37"/>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5">
      <c r="A421" s="8"/>
      <c r="B421" s="8"/>
      <c r="C421" s="37"/>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5">
      <c r="A422" s="8"/>
      <c r="B422" s="8"/>
      <c r="C422" s="37"/>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5">
      <c r="A423" s="8"/>
      <c r="B423" s="8"/>
      <c r="C423" s="37"/>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5">
      <c r="A424" s="8"/>
      <c r="B424" s="8"/>
      <c r="C424" s="37"/>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5">
      <c r="A425" s="8"/>
      <c r="B425" s="8"/>
      <c r="C425" s="37"/>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5">
      <c r="A426" s="8"/>
      <c r="B426" s="8"/>
      <c r="C426" s="37"/>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5">
      <c r="A427" s="8"/>
      <c r="B427" s="8"/>
      <c r="C427" s="37"/>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5">
      <c r="A428" s="8"/>
      <c r="B428" s="8"/>
      <c r="C428" s="37"/>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5">
      <c r="A429" s="8"/>
      <c r="B429" s="8"/>
      <c r="C429" s="37"/>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5">
      <c r="A430" s="8"/>
      <c r="B430" s="8"/>
      <c r="C430" s="37"/>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5">
      <c r="A431" s="8"/>
      <c r="B431" s="8"/>
      <c r="C431" s="37"/>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5">
      <c r="A432" s="8"/>
      <c r="B432" s="8"/>
      <c r="C432" s="37"/>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5">
      <c r="A433" s="8"/>
      <c r="B433" s="8"/>
      <c r="C433" s="37"/>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5">
      <c r="A434" s="8"/>
      <c r="B434" s="8"/>
      <c r="C434" s="37"/>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5">
      <c r="A435" s="8"/>
      <c r="B435" s="8"/>
      <c r="C435" s="37"/>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5">
      <c r="A436" s="8"/>
      <c r="B436" s="8"/>
      <c r="C436" s="37"/>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5">
      <c r="A437" s="8"/>
      <c r="B437" s="8"/>
      <c r="C437" s="37"/>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5">
      <c r="A438" s="8"/>
      <c r="B438" s="8"/>
      <c r="C438" s="37"/>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5">
      <c r="A439" s="8"/>
      <c r="B439" s="8"/>
      <c r="C439" s="37"/>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5">
      <c r="A440" s="8"/>
      <c r="B440" s="8"/>
      <c r="C440" s="37"/>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5">
      <c r="A441" s="8"/>
      <c r="B441" s="8"/>
      <c r="C441" s="37"/>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5">
      <c r="A442" s="8"/>
      <c r="B442" s="8"/>
      <c r="C442" s="37"/>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5">
      <c r="A443" s="8"/>
      <c r="B443" s="8"/>
      <c r="C443" s="37"/>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5">
      <c r="A444" s="8"/>
      <c r="B444" s="8"/>
      <c r="C444" s="37"/>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5">
      <c r="A445" s="8"/>
      <c r="B445" s="8"/>
      <c r="C445" s="37"/>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5">
      <c r="A446" s="8"/>
      <c r="B446" s="8"/>
      <c r="C446" s="37"/>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5">
      <c r="A447" s="8"/>
      <c r="B447" s="8"/>
      <c r="C447" s="37"/>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5">
      <c r="A448" s="8"/>
      <c r="B448" s="8"/>
      <c r="C448" s="37"/>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5">
      <c r="A449" s="8"/>
      <c r="B449" s="8"/>
      <c r="C449" s="37"/>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5">
      <c r="A450" s="8"/>
      <c r="B450" s="8"/>
      <c r="C450" s="37"/>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5">
      <c r="A451" s="8"/>
      <c r="B451" s="8"/>
      <c r="C451" s="37"/>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5">
      <c r="A452" s="8"/>
      <c r="B452" s="8"/>
      <c r="C452" s="37"/>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5">
      <c r="A453" s="8"/>
      <c r="B453" s="8"/>
      <c r="C453" s="37"/>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5">
      <c r="A454" s="8"/>
      <c r="B454" s="8"/>
      <c r="C454" s="37"/>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5">
      <c r="A455" s="8"/>
      <c r="B455" s="8"/>
      <c r="C455" s="37"/>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5">
      <c r="A456" s="8"/>
      <c r="B456" s="8"/>
      <c r="C456" s="37"/>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5">
      <c r="A457" s="8"/>
      <c r="B457" s="8"/>
      <c r="C457" s="37"/>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5">
      <c r="A458" s="8"/>
      <c r="B458" s="8"/>
      <c r="C458" s="37"/>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5">
      <c r="A459" s="8"/>
      <c r="B459" s="8"/>
      <c r="C459" s="37"/>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5">
      <c r="A460" s="8"/>
      <c r="B460" s="8"/>
      <c r="C460" s="37"/>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5">
      <c r="A461" s="8"/>
      <c r="B461" s="8"/>
      <c r="C461" s="37"/>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5">
      <c r="A462" s="8"/>
      <c r="B462" s="8"/>
      <c r="C462" s="37"/>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5">
      <c r="A463" s="8"/>
      <c r="B463" s="8"/>
      <c r="C463" s="37"/>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5">
      <c r="A464" s="8"/>
      <c r="B464" s="8"/>
      <c r="C464" s="37"/>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5">
      <c r="A465" s="8"/>
      <c r="B465" s="8"/>
      <c r="C465" s="37"/>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5">
      <c r="A466" s="8"/>
      <c r="B466" s="8"/>
      <c r="C466" s="37"/>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5">
      <c r="A467" s="8"/>
      <c r="B467" s="8"/>
      <c r="C467" s="37"/>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5">
      <c r="A468" s="8"/>
      <c r="B468" s="8"/>
      <c r="C468" s="37"/>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5">
      <c r="A469" s="8"/>
      <c r="B469" s="8"/>
      <c r="C469" s="37"/>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5">
      <c r="A470" s="8"/>
      <c r="B470" s="8"/>
      <c r="C470" s="37"/>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5">
      <c r="A471" s="8"/>
      <c r="B471" s="8"/>
      <c r="C471" s="37"/>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5">
      <c r="A472" s="8"/>
      <c r="B472" s="8"/>
      <c r="C472" s="37"/>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5">
      <c r="A473" s="8"/>
      <c r="B473" s="8"/>
      <c r="C473" s="37"/>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5">
      <c r="A474" s="8"/>
      <c r="B474" s="8"/>
      <c r="C474" s="37"/>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5">
      <c r="A475" s="8"/>
      <c r="B475" s="8"/>
      <c r="C475" s="37"/>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5">
      <c r="A476" s="8"/>
      <c r="B476" s="8"/>
      <c r="C476" s="37"/>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5">
      <c r="A477" s="8"/>
      <c r="B477" s="8"/>
      <c r="C477" s="37"/>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5">
      <c r="A478" s="8"/>
      <c r="B478" s="8"/>
      <c r="C478" s="37"/>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5">
      <c r="A479" s="8"/>
      <c r="B479" s="8"/>
      <c r="C479" s="37"/>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5">
      <c r="A480" s="8"/>
      <c r="B480" s="8"/>
      <c r="C480" s="37"/>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5">
      <c r="A481" s="8"/>
      <c r="B481" s="8"/>
      <c r="C481" s="37"/>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5">
      <c r="A482" s="8"/>
      <c r="B482" s="8"/>
      <c r="C482" s="37"/>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5">
      <c r="A483" s="8"/>
      <c r="B483" s="8"/>
      <c r="C483" s="37"/>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5">
      <c r="A484" s="8"/>
      <c r="B484" s="8"/>
      <c r="C484" s="37"/>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5">
      <c r="A485" s="8"/>
      <c r="B485" s="8"/>
      <c r="C485" s="37"/>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5">
      <c r="A486" s="8"/>
      <c r="B486" s="8"/>
      <c r="C486" s="37"/>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5">
      <c r="A487" s="8"/>
      <c r="B487" s="8"/>
      <c r="C487" s="37"/>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5">
      <c r="A488" s="8"/>
      <c r="B488" s="8"/>
      <c r="C488" s="37"/>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5">
      <c r="A489" s="8"/>
      <c r="B489" s="8"/>
      <c r="C489" s="37"/>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5">
      <c r="A490" s="8"/>
      <c r="B490" s="8"/>
      <c r="C490" s="37"/>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5">
      <c r="A491" s="8"/>
      <c r="B491" s="8"/>
      <c r="C491" s="37"/>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5">
      <c r="A492" s="8"/>
      <c r="B492" s="8"/>
      <c r="C492" s="37"/>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5">
      <c r="A493" s="8"/>
      <c r="B493" s="8"/>
      <c r="C493" s="37"/>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5">
      <c r="A494" s="8"/>
      <c r="B494" s="8"/>
      <c r="C494" s="37"/>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5">
      <c r="A495" s="8"/>
      <c r="B495" s="8"/>
      <c r="C495" s="37"/>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5">
      <c r="A496" s="8"/>
      <c r="B496" s="8"/>
      <c r="C496" s="37"/>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5">
      <c r="A497" s="8"/>
      <c r="B497" s="8"/>
      <c r="C497" s="37"/>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5">
      <c r="A498" s="8"/>
      <c r="B498" s="8"/>
      <c r="C498" s="37"/>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5">
      <c r="A499" s="8"/>
      <c r="B499" s="8"/>
      <c r="C499" s="37"/>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5">
      <c r="A500" s="8"/>
      <c r="B500" s="8"/>
      <c r="C500" s="37"/>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5">
      <c r="A501" s="8"/>
      <c r="B501" s="8"/>
      <c r="C501" s="37"/>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5">
      <c r="A502" s="8"/>
      <c r="B502" s="8"/>
      <c r="C502" s="37"/>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5">
      <c r="A503" s="8"/>
      <c r="B503" s="8"/>
      <c r="C503" s="37"/>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5">
      <c r="A504" s="8"/>
      <c r="B504" s="8"/>
      <c r="C504" s="37"/>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5">
      <c r="A505" s="8"/>
      <c r="B505" s="8"/>
      <c r="C505" s="37"/>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5">
      <c r="A506" s="8"/>
      <c r="B506" s="8"/>
      <c r="C506" s="37"/>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5">
      <c r="A507" s="8"/>
      <c r="B507" s="8"/>
      <c r="C507" s="37"/>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5">
      <c r="A508" s="8"/>
      <c r="B508" s="8"/>
      <c r="C508" s="37"/>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5">
      <c r="A509" s="8"/>
      <c r="B509" s="8"/>
      <c r="C509" s="37"/>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5">
      <c r="A510" s="8"/>
      <c r="B510" s="8"/>
      <c r="C510" s="37"/>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5">
      <c r="A511" s="8"/>
      <c r="B511" s="8"/>
      <c r="C511" s="37"/>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5">
      <c r="A512" s="8"/>
      <c r="B512" s="8"/>
      <c r="C512" s="37"/>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5">
      <c r="A513" s="8"/>
      <c r="B513" s="8"/>
      <c r="C513" s="37"/>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5">
      <c r="A514" s="8"/>
      <c r="B514" s="8"/>
      <c r="C514" s="37"/>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5">
      <c r="A515" s="8"/>
      <c r="B515" s="8"/>
      <c r="C515" s="37"/>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5">
      <c r="A516" s="8"/>
      <c r="B516" s="8"/>
      <c r="C516" s="37"/>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5">
      <c r="A517" s="8"/>
      <c r="B517" s="8"/>
      <c r="C517" s="37"/>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5">
      <c r="A518" s="8"/>
      <c r="B518" s="8"/>
      <c r="C518" s="37"/>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5">
      <c r="A519" s="8"/>
      <c r="B519" s="8"/>
      <c r="C519" s="37"/>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5">
      <c r="A520" s="8"/>
      <c r="B520" s="8"/>
      <c r="C520" s="37"/>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5">
      <c r="A521" s="8"/>
      <c r="B521" s="8"/>
      <c r="C521" s="37"/>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5">
      <c r="A522" s="8"/>
      <c r="B522" s="8"/>
      <c r="C522" s="37"/>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5">
      <c r="A523" s="8"/>
      <c r="B523" s="8"/>
      <c r="C523" s="37"/>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5">
      <c r="A524" s="8"/>
      <c r="B524" s="8"/>
      <c r="C524" s="37"/>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5">
      <c r="A525" s="8"/>
      <c r="B525" s="8"/>
      <c r="C525" s="37"/>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5">
      <c r="A526" s="8"/>
      <c r="B526" s="8"/>
      <c r="C526" s="37"/>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5">
      <c r="A527" s="8"/>
      <c r="B527" s="8"/>
      <c r="C527" s="37"/>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5">
      <c r="A528" s="8"/>
      <c r="B528" s="8"/>
      <c r="C528" s="37"/>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5">
      <c r="A529" s="8"/>
      <c r="B529" s="8"/>
      <c r="C529" s="37"/>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5">
      <c r="A530" s="8"/>
      <c r="B530" s="8"/>
      <c r="C530" s="37"/>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5">
      <c r="A531" s="8"/>
      <c r="B531" s="8"/>
      <c r="C531" s="37"/>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5">
      <c r="A532" s="8"/>
      <c r="B532" s="8"/>
      <c r="C532" s="37"/>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5">
      <c r="A533" s="8"/>
      <c r="B533" s="8"/>
      <c r="C533" s="37"/>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5">
      <c r="A534" s="8"/>
      <c r="B534" s="8"/>
      <c r="C534" s="37"/>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5">
      <c r="A535" s="8"/>
      <c r="B535" s="8"/>
      <c r="C535" s="37"/>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5">
      <c r="A536" s="8"/>
      <c r="B536" s="8"/>
      <c r="C536" s="37"/>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5">
      <c r="A537" s="8"/>
      <c r="B537" s="8"/>
      <c r="C537" s="37"/>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5">
      <c r="A538" s="8"/>
      <c r="B538" s="8"/>
      <c r="C538" s="37"/>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5">
      <c r="A539" s="8"/>
      <c r="B539" s="8"/>
      <c r="C539" s="37"/>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5">
      <c r="A540" s="8"/>
      <c r="B540" s="8"/>
      <c r="C540" s="37"/>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5">
      <c r="A541" s="8"/>
      <c r="B541" s="8"/>
      <c r="C541" s="37"/>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5">
      <c r="A542" s="8"/>
      <c r="B542" s="8"/>
      <c r="C542" s="37"/>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5">
      <c r="A543" s="8"/>
      <c r="B543" s="8"/>
      <c r="C543" s="37"/>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5">
      <c r="A544" s="8"/>
      <c r="B544" s="8"/>
      <c r="C544" s="37"/>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5">
      <c r="A545" s="8"/>
      <c r="B545" s="8"/>
      <c r="C545" s="37"/>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5">
      <c r="A546" s="8"/>
      <c r="B546" s="8"/>
      <c r="C546" s="37"/>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5">
      <c r="A547" s="8"/>
      <c r="B547" s="8"/>
      <c r="C547" s="37"/>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5">
      <c r="A548" s="8"/>
      <c r="B548" s="8"/>
      <c r="C548" s="37"/>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5">
      <c r="A549" s="8"/>
      <c r="B549" s="8"/>
      <c r="C549" s="37"/>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5">
      <c r="A550" s="8"/>
      <c r="B550" s="8"/>
      <c r="C550" s="37"/>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5">
      <c r="A551" s="8"/>
      <c r="B551" s="8"/>
      <c r="C551" s="37"/>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5">
      <c r="A552" s="8"/>
      <c r="B552" s="8"/>
      <c r="C552" s="37"/>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5">
      <c r="A553" s="8"/>
      <c r="B553" s="8"/>
      <c r="C553" s="37"/>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5">
      <c r="A554" s="8"/>
      <c r="B554" s="8"/>
      <c r="C554" s="37"/>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5">
      <c r="A555" s="8"/>
      <c r="B555" s="8"/>
      <c r="C555" s="37"/>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5">
      <c r="A556" s="8"/>
      <c r="B556" s="8"/>
      <c r="C556" s="37"/>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5">
      <c r="A557" s="8"/>
      <c r="B557" s="8"/>
      <c r="C557" s="37"/>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5">
      <c r="A558" s="8"/>
      <c r="B558" s="8"/>
      <c r="C558" s="37"/>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5">
      <c r="A559" s="8"/>
      <c r="B559" s="8"/>
      <c r="C559" s="37"/>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5">
      <c r="A560" s="8"/>
      <c r="B560" s="8"/>
      <c r="C560" s="37"/>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5">
      <c r="A561" s="8"/>
      <c r="B561" s="8"/>
      <c r="C561" s="37"/>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5">
      <c r="A562" s="8"/>
      <c r="B562" s="8"/>
      <c r="C562" s="37"/>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5">
      <c r="A563" s="8"/>
      <c r="B563" s="8"/>
      <c r="C563" s="37"/>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5">
      <c r="A564" s="8"/>
      <c r="B564" s="8"/>
      <c r="C564" s="37"/>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5">
      <c r="A565" s="8"/>
      <c r="B565" s="8"/>
      <c r="C565" s="37"/>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5">
      <c r="A566" s="8"/>
      <c r="B566" s="8"/>
      <c r="C566" s="37"/>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5">
      <c r="A567" s="8"/>
      <c r="B567" s="8"/>
      <c r="C567" s="37"/>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5">
      <c r="A568" s="8"/>
      <c r="B568" s="8"/>
      <c r="C568" s="37"/>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5">
      <c r="A569" s="8"/>
      <c r="B569" s="8"/>
      <c r="C569" s="37"/>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5">
      <c r="A570" s="8"/>
      <c r="B570" s="8"/>
      <c r="C570" s="37"/>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5">
      <c r="A571" s="8"/>
      <c r="B571" s="8"/>
      <c r="C571" s="37"/>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5">
      <c r="A572" s="8"/>
      <c r="B572" s="8"/>
      <c r="C572" s="37"/>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5">
      <c r="A573" s="8"/>
      <c r="B573" s="8"/>
      <c r="C573" s="37"/>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5">
      <c r="A574" s="8"/>
      <c r="B574" s="8"/>
      <c r="C574" s="37"/>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5">
      <c r="A575" s="8"/>
      <c r="B575" s="8"/>
      <c r="C575" s="37"/>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5">
      <c r="A576" s="8"/>
      <c r="B576" s="8"/>
      <c r="C576" s="37"/>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5">
      <c r="A577" s="8"/>
      <c r="B577" s="8"/>
      <c r="C577" s="37"/>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5">
      <c r="A578" s="8"/>
      <c r="B578" s="8"/>
      <c r="C578" s="37"/>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5">
      <c r="A579" s="8"/>
      <c r="B579" s="8"/>
      <c r="C579" s="37"/>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5">
      <c r="A580" s="8"/>
      <c r="B580" s="8"/>
      <c r="C580" s="37"/>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5">
      <c r="A581" s="8"/>
      <c r="B581" s="8"/>
      <c r="C581" s="37"/>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5">
      <c r="A582" s="8"/>
      <c r="B582" s="8"/>
      <c r="C582" s="37"/>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5">
      <c r="A583" s="8"/>
      <c r="B583" s="8"/>
      <c r="C583" s="37"/>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5">
      <c r="A584" s="8"/>
      <c r="B584" s="8"/>
      <c r="C584" s="37"/>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5">
      <c r="A585" s="8"/>
      <c r="B585" s="8"/>
      <c r="C585" s="37"/>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5">
      <c r="A586" s="8"/>
      <c r="B586" s="8"/>
      <c r="C586" s="37"/>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5">
      <c r="A587" s="8"/>
      <c r="B587" s="8"/>
      <c r="C587" s="37"/>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5">
      <c r="A588" s="8"/>
      <c r="B588" s="8"/>
      <c r="C588" s="37"/>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5">
      <c r="A589" s="8"/>
      <c r="B589" s="8"/>
      <c r="C589" s="37"/>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5">
      <c r="A590" s="8"/>
      <c r="B590" s="8"/>
      <c r="C590" s="37"/>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5">
      <c r="A591" s="8"/>
      <c r="B591" s="8"/>
      <c r="C591" s="37"/>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5">
      <c r="A592" s="8"/>
      <c r="B592" s="8"/>
      <c r="C592" s="37"/>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5">
      <c r="A593" s="8"/>
      <c r="B593" s="8"/>
      <c r="C593" s="37"/>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5">
      <c r="A594" s="8"/>
      <c r="B594" s="8"/>
      <c r="C594" s="37"/>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5">
      <c r="A595" s="8"/>
      <c r="B595" s="8"/>
      <c r="C595" s="37"/>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5">
      <c r="A596" s="8"/>
      <c r="B596" s="8"/>
      <c r="C596" s="37"/>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5">
      <c r="A597" s="8"/>
      <c r="B597" s="8"/>
      <c r="C597" s="37"/>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5">
      <c r="A598" s="8"/>
      <c r="B598" s="8"/>
      <c r="C598" s="37"/>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5">
      <c r="A599" s="8"/>
      <c r="B599" s="8"/>
      <c r="C599" s="37"/>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5">
      <c r="A600" s="8"/>
      <c r="B600" s="8"/>
      <c r="C600" s="37"/>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5">
      <c r="A601" s="8"/>
      <c r="B601" s="8"/>
      <c r="C601" s="37"/>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5">
      <c r="A602" s="8"/>
      <c r="B602" s="8"/>
      <c r="C602" s="37"/>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5">
      <c r="A603" s="8"/>
      <c r="B603" s="8"/>
      <c r="C603" s="37"/>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5">
      <c r="A604" s="8"/>
      <c r="B604" s="8"/>
      <c r="C604" s="37"/>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5">
      <c r="A605" s="8"/>
      <c r="B605" s="8"/>
      <c r="C605" s="37"/>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5">
      <c r="A606" s="8"/>
      <c r="B606" s="8"/>
      <c r="C606" s="37"/>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5">
      <c r="A607" s="8"/>
      <c r="B607" s="8"/>
      <c r="C607" s="37"/>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5">
      <c r="A608" s="8"/>
      <c r="B608" s="8"/>
      <c r="C608" s="37"/>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5">
      <c r="A609" s="8"/>
      <c r="B609" s="8"/>
      <c r="C609" s="37"/>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5">
      <c r="A610" s="8"/>
      <c r="B610" s="8"/>
      <c r="C610" s="37"/>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5">
      <c r="A611" s="8"/>
      <c r="B611" s="8"/>
      <c r="C611" s="37"/>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5">
      <c r="A612" s="8"/>
      <c r="B612" s="8"/>
      <c r="C612" s="37"/>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5">
      <c r="A613" s="8"/>
      <c r="B613" s="8"/>
      <c r="C613" s="37"/>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5">
      <c r="A614" s="8"/>
      <c r="B614" s="8"/>
      <c r="C614" s="37"/>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5">
      <c r="A615" s="8"/>
      <c r="B615" s="8"/>
      <c r="C615" s="37"/>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5">
      <c r="A616" s="8"/>
      <c r="B616" s="8"/>
      <c r="C616" s="37"/>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5">
      <c r="A617" s="8"/>
      <c r="B617" s="8"/>
      <c r="C617" s="37"/>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5">
      <c r="A618" s="8"/>
      <c r="B618" s="8"/>
      <c r="C618" s="37"/>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5">
      <c r="A619" s="8"/>
      <c r="B619" s="8"/>
      <c r="C619" s="37"/>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5">
      <c r="A620" s="8"/>
      <c r="B620" s="8"/>
      <c r="C620" s="37"/>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5">
      <c r="A621" s="8"/>
      <c r="B621" s="8"/>
      <c r="C621" s="37"/>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5">
      <c r="A622" s="8"/>
      <c r="B622" s="8"/>
      <c r="C622" s="37"/>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5">
      <c r="A623" s="8"/>
      <c r="B623" s="8"/>
      <c r="C623" s="37"/>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5">
      <c r="A624" s="8"/>
      <c r="B624" s="8"/>
      <c r="C624" s="37"/>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5">
      <c r="A625" s="8"/>
      <c r="B625" s="8"/>
      <c r="C625" s="37"/>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5">
      <c r="A626" s="8"/>
      <c r="B626" s="8"/>
      <c r="C626" s="37"/>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5">
      <c r="A627" s="8"/>
      <c r="B627" s="8"/>
      <c r="C627" s="37"/>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5">
      <c r="A628" s="8"/>
      <c r="B628" s="8"/>
      <c r="C628" s="37"/>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5">
      <c r="A629" s="8"/>
      <c r="B629" s="8"/>
      <c r="C629" s="37"/>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5">
      <c r="A630" s="8"/>
      <c r="B630" s="8"/>
      <c r="C630" s="37"/>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5">
      <c r="A631" s="8"/>
      <c r="B631" s="8"/>
      <c r="C631" s="37"/>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5">
      <c r="A632" s="8"/>
      <c r="B632" s="8"/>
      <c r="C632" s="37"/>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5">
      <c r="A633" s="8"/>
      <c r="B633" s="8"/>
      <c r="C633" s="37"/>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5">
      <c r="A634" s="8"/>
      <c r="B634" s="8"/>
      <c r="C634" s="37"/>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5">
      <c r="A635" s="8"/>
      <c r="B635" s="8"/>
      <c r="C635" s="37"/>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5">
      <c r="A636" s="8"/>
      <c r="B636" s="8"/>
      <c r="C636" s="37"/>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5">
      <c r="A637" s="8"/>
      <c r="B637" s="8"/>
      <c r="C637" s="37"/>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5">
      <c r="A638" s="8"/>
      <c r="B638" s="8"/>
      <c r="C638" s="37"/>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5">
      <c r="A639" s="8"/>
      <c r="B639" s="8"/>
      <c r="C639" s="37"/>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5">
      <c r="A640" s="8"/>
      <c r="B640" s="8"/>
      <c r="C640" s="37"/>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5">
      <c r="A641" s="8"/>
      <c r="B641" s="8"/>
      <c r="C641" s="37"/>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5">
      <c r="A642" s="8"/>
      <c r="B642" s="8"/>
      <c r="C642" s="37"/>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5">
      <c r="A643" s="8"/>
      <c r="B643" s="8"/>
      <c r="C643" s="37"/>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5">
      <c r="A644" s="8"/>
      <c r="B644" s="8"/>
      <c r="C644" s="37"/>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5">
      <c r="A645" s="8"/>
      <c r="B645" s="8"/>
      <c r="C645" s="37"/>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5">
      <c r="A646" s="8"/>
      <c r="B646" s="8"/>
      <c r="C646" s="37"/>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5">
      <c r="A647" s="8"/>
      <c r="B647" s="8"/>
      <c r="C647" s="37"/>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5">
      <c r="A648" s="8"/>
      <c r="B648" s="8"/>
      <c r="C648" s="37"/>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5">
      <c r="A649" s="8"/>
      <c r="B649" s="8"/>
      <c r="C649" s="37"/>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5">
      <c r="A650" s="8"/>
      <c r="B650" s="8"/>
      <c r="C650" s="37"/>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5">
      <c r="A651" s="8"/>
      <c r="B651" s="8"/>
      <c r="C651" s="37"/>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5">
      <c r="A652" s="8"/>
      <c r="B652" s="8"/>
      <c r="C652" s="37"/>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5">
      <c r="A653" s="8"/>
      <c r="B653" s="8"/>
      <c r="C653" s="37"/>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5">
      <c r="A654" s="8"/>
      <c r="B654" s="8"/>
      <c r="C654" s="37"/>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5">
      <c r="A655" s="8"/>
      <c r="B655" s="8"/>
      <c r="C655" s="37"/>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5">
      <c r="A656" s="8"/>
      <c r="B656" s="8"/>
      <c r="C656" s="37"/>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5">
      <c r="A657" s="8"/>
      <c r="B657" s="8"/>
      <c r="C657" s="37"/>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5">
      <c r="A658" s="8"/>
      <c r="B658" s="8"/>
      <c r="C658" s="37"/>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5">
      <c r="A659" s="8"/>
      <c r="B659" s="8"/>
      <c r="C659" s="37"/>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5">
      <c r="A660" s="8"/>
      <c r="B660" s="8"/>
      <c r="C660" s="37"/>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5">
      <c r="A661" s="8"/>
      <c r="B661" s="8"/>
      <c r="C661" s="37"/>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5">
      <c r="A662" s="8"/>
      <c r="B662" s="8"/>
      <c r="C662" s="37"/>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5">
      <c r="A663" s="8"/>
      <c r="B663" s="8"/>
      <c r="C663" s="37"/>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5">
      <c r="A664" s="8"/>
      <c r="B664" s="8"/>
      <c r="C664" s="37"/>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5">
      <c r="A665" s="8"/>
      <c r="B665" s="8"/>
      <c r="C665" s="37"/>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5">
      <c r="A666" s="8"/>
      <c r="B666" s="8"/>
      <c r="C666" s="37"/>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5">
      <c r="A667" s="8"/>
      <c r="B667" s="8"/>
      <c r="C667" s="37"/>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5">
      <c r="A668" s="8"/>
      <c r="B668" s="8"/>
      <c r="C668" s="37"/>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5">
      <c r="A669" s="8"/>
      <c r="B669" s="8"/>
      <c r="C669" s="37"/>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5">
      <c r="A670" s="8"/>
      <c r="B670" s="8"/>
      <c r="C670" s="37"/>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5">
      <c r="A671" s="8"/>
      <c r="B671" s="8"/>
      <c r="C671" s="37"/>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5">
      <c r="A672" s="8"/>
      <c r="B672" s="8"/>
      <c r="C672" s="37"/>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5">
      <c r="A673" s="8"/>
      <c r="B673" s="8"/>
      <c r="C673" s="37"/>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5">
      <c r="A674" s="8"/>
      <c r="B674" s="8"/>
      <c r="C674" s="37"/>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5">
      <c r="A675" s="8"/>
      <c r="B675" s="8"/>
      <c r="C675" s="37"/>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5">
      <c r="A676" s="8"/>
      <c r="B676" s="8"/>
      <c r="C676" s="37"/>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5">
      <c r="A677" s="8"/>
      <c r="B677" s="8"/>
      <c r="C677" s="37"/>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5">
      <c r="A678" s="8"/>
      <c r="B678" s="8"/>
      <c r="C678" s="37"/>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5">
      <c r="A679" s="8"/>
      <c r="B679" s="8"/>
      <c r="C679" s="37"/>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5">
      <c r="A680" s="8"/>
      <c r="B680" s="8"/>
      <c r="C680" s="37"/>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5">
      <c r="A681" s="8"/>
      <c r="B681" s="8"/>
      <c r="C681" s="37"/>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5">
      <c r="A682" s="8"/>
      <c r="B682" s="8"/>
      <c r="C682" s="37"/>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5">
      <c r="A683" s="8"/>
      <c r="B683" s="8"/>
      <c r="C683" s="37"/>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5">
      <c r="A684" s="8"/>
      <c r="B684" s="8"/>
      <c r="C684" s="37"/>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5">
      <c r="A685" s="8"/>
      <c r="B685" s="8"/>
      <c r="C685" s="37"/>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5">
      <c r="A686" s="8"/>
      <c r="B686" s="8"/>
      <c r="C686" s="37"/>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5">
      <c r="A687" s="8"/>
      <c r="B687" s="8"/>
      <c r="C687" s="37"/>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5">
      <c r="A688" s="8"/>
      <c r="B688" s="8"/>
      <c r="C688" s="37"/>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5">
      <c r="A689" s="8"/>
      <c r="B689" s="8"/>
      <c r="C689" s="37"/>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5">
      <c r="A690" s="8"/>
      <c r="B690" s="8"/>
      <c r="C690" s="37"/>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5">
      <c r="A691" s="8"/>
      <c r="B691" s="8"/>
      <c r="C691" s="37"/>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5">
      <c r="A692" s="8"/>
      <c r="B692" s="8"/>
      <c r="C692" s="37"/>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5">
      <c r="A693" s="8"/>
      <c r="B693" s="8"/>
      <c r="C693" s="37"/>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5">
      <c r="A694" s="8"/>
      <c r="B694" s="8"/>
      <c r="C694" s="37"/>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5">
      <c r="A695" s="8"/>
      <c r="B695" s="8"/>
      <c r="C695" s="37"/>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5">
      <c r="A696" s="8"/>
      <c r="B696" s="8"/>
      <c r="C696" s="37"/>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5">
      <c r="A697" s="8"/>
      <c r="B697" s="8"/>
      <c r="C697" s="37"/>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5">
      <c r="A698" s="8"/>
      <c r="B698" s="8"/>
      <c r="C698" s="37"/>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5">
      <c r="A699" s="8"/>
      <c r="B699" s="8"/>
      <c r="C699" s="37"/>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5">
      <c r="A700" s="8"/>
      <c r="B700" s="8"/>
      <c r="C700" s="37"/>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5">
      <c r="A701" s="8"/>
      <c r="B701" s="8"/>
      <c r="C701" s="37"/>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5">
      <c r="A702" s="8"/>
      <c r="B702" s="8"/>
      <c r="C702" s="37"/>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5">
      <c r="A703" s="8"/>
      <c r="B703" s="8"/>
      <c r="C703" s="37"/>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5">
      <c r="A704" s="8"/>
      <c r="B704" s="8"/>
      <c r="C704" s="37"/>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5">
      <c r="A705" s="8"/>
      <c r="B705" s="8"/>
      <c r="C705" s="37"/>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5">
      <c r="A706" s="8"/>
      <c r="B706" s="8"/>
      <c r="C706" s="37"/>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5">
      <c r="A707" s="8"/>
      <c r="B707" s="8"/>
      <c r="C707" s="37"/>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5">
      <c r="A708" s="8"/>
      <c r="B708" s="8"/>
      <c r="C708" s="37"/>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5">
      <c r="A709" s="8"/>
      <c r="B709" s="8"/>
      <c r="C709" s="37"/>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5">
      <c r="A710" s="8"/>
      <c r="B710" s="8"/>
      <c r="C710" s="37"/>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5">
      <c r="A711" s="8"/>
      <c r="B711" s="8"/>
      <c r="C711" s="37"/>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5">
      <c r="A712" s="8"/>
      <c r="B712" s="8"/>
      <c r="C712" s="37"/>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5">
      <c r="A713" s="8"/>
      <c r="B713" s="8"/>
      <c r="C713" s="37"/>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5">
      <c r="A714" s="8"/>
      <c r="B714" s="8"/>
      <c r="C714" s="37"/>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5">
      <c r="A715" s="8"/>
      <c r="B715" s="8"/>
      <c r="C715" s="37"/>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5">
      <c r="A716" s="8"/>
      <c r="B716" s="8"/>
      <c r="C716" s="37"/>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5">
      <c r="A717" s="8"/>
      <c r="B717" s="8"/>
      <c r="C717" s="37"/>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5">
      <c r="A718" s="8"/>
      <c r="B718" s="8"/>
      <c r="C718" s="37"/>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5">
      <c r="A719" s="8"/>
      <c r="B719" s="8"/>
      <c r="C719" s="37"/>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5">
      <c r="A720" s="8"/>
      <c r="B720" s="8"/>
      <c r="C720" s="37"/>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5">
      <c r="A721" s="8"/>
      <c r="B721" s="8"/>
      <c r="C721" s="37"/>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5">
      <c r="A722" s="8"/>
      <c r="B722" s="8"/>
      <c r="C722" s="37"/>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5">
      <c r="A723" s="8"/>
      <c r="B723" s="8"/>
      <c r="C723" s="37"/>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5">
      <c r="A724" s="8"/>
      <c r="B724" s="8"/>
      <c r="C724" s="37"/>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5">
      <c r="A725" s="8"/>
      <c r="B725" s="8"/>
      <c r="C725" s="37"/>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5">
      <c r="A726" s="8"/>
      <c r="B726" s="8"/>
      <c r="C726" s="37"/>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5">
      <c r="A727" s="8"/>
      <c r="B727" s="8"/>
      <c r="C727" s="37"/>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5">
      <c r="A728" s="8"/>
      <c r="B728" s="8"/>
      <c r="C728" s="37"/>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5">
      <c r="A729" s="8"/>
      <c r="B729" s="8"/>
      <c r="C729" s="37"/>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5">
      <c r="A730" s="8"/>
      <c r="B730" s="8"/>
      <c r="C730" s="37"/>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5">
      <c r="A731" s="8"/>
      <c r="B731" s="8"/>
      <c r="C731" s="37"/>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5">
      <c r="A732" s="8"/>
      <c r="B732" s="8"/>
      <c r="C732" s="37"/>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5">
      <c r="A733" s="8"/>
      <c r="B733" s="8"/>
      <c r="C733" s="37"/>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5">
      <c r="A734" s="8"/>
      <c r="B734" s="8"/>
      <c r="C734" s="37"/>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5">
      <c r="A735" s="8"/>
      <c r="B735" s="8"/>
      <c r="C735" s="37"/>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5">
      <c r="A736" s="8"/>
      <c r="B736" s="8"/>
      <c r="C736" s="37"/>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5">
      <c r="A737" s="8"/>
      <c r="B737" s="8"/>
      <c r="C737" s="37"/>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5">
      <c r="A738" s="8"/>
      <c r="B738" s="8"/>
      <c r="C738" s="37"/>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5">
      <c r="A739" s="8"/>
      <c r="B739" s="8"/>
      <c r="C739" s="37"/>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5">
      <c r="A740" s="8"/>
      <c r="B740" s="8"/>
      <c r="C740" s="37"/>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5">
      <c r="A741" s="8"/>
      <c r="B741" s="8"/>
      <c r="C741" s="37"/>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5">
      <c r="A742" s="8"/>
      <c r="B742" s="8"/>
      <c r="C742" s="37"/>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5">
      <c r="A743" s="8"/>
      <c r="B743" s="8"/>
      <c r="C743" s="37"/>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5">
      <c r="A744" s="8"/>
      <c r="B744" s="8"/>
      <c r="C744" s="37"/>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5">
      <c r="A745" s="8"/>
      <c r="B745" s="8"/>
      <c r="C745" s="37"/>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5">
      <c r="A746" s="8"/>
      <c r="B746" s="8"/>
      <c r="C746" s="37"/>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5">
      <c r="A747" s="8"/>
      <c r="B747" s="8"/>
      <c r="C747" s="37"/>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5">
      <c r="A748" s="8"/>
      <c r="B748" s="8"/>
      <c r="C748" s="37"/>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5">
      <c r="A749" s="8"/>
      <c r="B749" s="8"/>
      <c r="C749" s="37"/>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5">
      <c r="A750" s="8"/>
      <c r="B750" s="8"/>
      <c r="C750" s="37"/>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5">
      <c r="A751" s="8"/>
      <c r="B751" s="8"/>
      <c r="C751" s="37"/>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5">
      <c r="A752" s="8"/>
      <c r="B752" s="8"/>
      <c r="C752" s="37"/>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5">
      <c r="A753" s="8"/>
      <c r="B753" s="8"/>
      <c r="C753" s="37"/>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5">
      <c r="A754" s="8"/>
      <c r="B754" s="8"/>
      <c r="C754" s="37"/>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5">
      <c r="A755" s="8"/>
      <c r="B755" s="8"/>
      <c r="C755" s="37"/>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5">
      <c r="A756" s="8"/>
      <c r="B756" s="8"/>
      <c r="C756" s="37"/>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5">
      <c r="A757" s="8"/>
      <c r="B757" s="8"/>
      <c r="C757" s="37"/>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5">
      <c r="A758" s="8"/>
      <c r="B758" s="8"/>
      <c r="C758" s="37"/>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5">
      <c r="A759" s="8"/>
      <c r="B759" s="8"/>
      <c r="C759" s="37"/>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5">
      <c r="A760" s="8"/>
      <c r="B760" s="8"/>
      <c r="C760" s="37"/>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5">
      <c r="A761" s="8"/>
      <c r="B761" s="8"/>
      <c r="C761" s="37"/>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5">
      <c r="A762" s="8"/>
      <c r="B762" s="8"/>
      <c r="C762" s="37"/>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5">
      <c r="A763" s="8"/>
      <c r="B763" s="8"/>
      <c r="C763" s="37"/>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5">
      <c r="A764" s="8"/>
      <c r="B764" s="8"/>
      <c r="C764" s="37"/>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5">
      <c r="A765" s="8"/>
      <c r="B765" s="8"/>
      <c r="C765" s="37"/>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5">
      <c r="A766" s="8"/>
      <c r="B766" s="8"/>
      <c r="C766" s="37"/>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5">
      <c r="A767" s="8"/>
      <c r="B767" s="8"/>
      <c r="C767" s="37"/>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5">
      <c r="A768" s="8"/>
      <c r="B768" s="8"/>
      <c r="C768" s="37"/>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5">
      <c r="A769" s="8"/>
      <c r="B769" s="8"/>
      <c r="C769" s="37"/>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5">
      <c r="A770" s="8"/>
      <c r="B770" s="8"/>
      <c r="C770" s="37"/>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5">
      <c r="A771" s="8"/>
      <c r="B771" s="8"/>
      <c r="C771" s="37"/>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5">
      <c r="A772" s="8"/>
      <c r="B772" s="8"/>
      <c r="C772" s="37"/>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5">
      <c r="A773" s="8"/>
      <c r="B773" s="8"/>
      <c r="C773" s="37"/>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5">
      <c r="A774" s="8"/>
      <c r="B774" s="8"/>
      <c r="C774" s="37"/>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5">
      <c r="A775" s="8"/>
      <c r="B775" s="8"/>
      <c r="C775" s="37"/>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5">
      <c r="A776" s="8"/>
      <c r="B776" s="8"/>
      <c r="C776" s="37"/>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5">
      <c r="A777" s="8"/>
      <c r="B777" s="8"/>
      <c r="C777" s="37"/>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5">
      <c r="A778" s="8"/>
      <c r="B778" s="8"/>
      <c r="C778" s="37"/>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5">
      <c r="A779" s="8"/>
      <c r="B779" s="8"/>
      <c r="C779" s="37"/>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5">
      <c r="A780" s="8"/>
      <c r="B780" s="8"/>
      <c r="C780" s="37"/>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5">
      <c r="A781" s="8"/>
      <c r="B781" s="8"/>
      <c r="C781" s="37"/>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5">
      <c r="A782" s="8"/>
      <c r="B782" s="8"/>
      <c r="C782" s="37"/>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5">
      <c r="A783" s="8"/>
      <c r="B783" s="8"/>
      <c r="C783" s="37"/>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5">
      <c r="A784" s="8"/>
      <c r="B784" s="8"/>
      <c r="C784" s="37"/>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5">
      <c r="A785" s="8"/>
      <c r="B785" s="8"/>
      <c r="C785" s="37"/>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5">
      <c r="A786" s="8"/>
      <c r="B786" s="8"/>
      <c r="C786" s="37"/>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5">
      <c r="A787" s="8"/>
      <c r="B787" s="8"/>
      <c r="C787" s="37"/>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5">
      <c r="A788" s="8"/>
      <c r="B788" s="8"/>
      <c r="C788" s="37"/>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5">
      <c r="A789" s="8"/>
      <c r="B789" s="8"/>
      <c r="C789" s="37"/>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5">
      <c r="A790" s="8"/>
      <c r="B790" s="8"/>
      <c r="C790" s="37"/>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5">
      <c r="A791" s="8"/>
      <c r="B791" s="8"/>
      <c r="C791" s="37"/>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5">
      <c r="A792" s="8"/>
      <c r="B792" s="8"/>
      <c r="C792" s="37"/>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5">
      <c r="A793" s="8"/>
      <c r="B793" s="8"/>
      <c r="C793" s="37"/>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5">
      <c r="A794" s="8"/>
      <c r="B794" s="8"/>
      <c r="C794" s="37"/>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5">
      <c r="A795" s="8"/>
      <c r="B795" s="8"/>
      <c r="C795" s="37"/>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5">
      <c r="A796" s="8"/>
      <c r="B796" s="8"/>
      <c r="C796" s="37"/>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5">
      <c r="A797" s="8"/>
      <c r="B797" s="8"/>
      <c r="C797" s="37"/>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5">
      <c r="A798" s="8"/>
      <c r="B798" s="8"/>
      <c r="C798" s="37"/>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5">
      <c r="A799" s="8"/>
      <c r="B799" s="8"/>
      <c r="C799" s="37"/>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5">
      <c r="A800" s="8"/>
      <c r="B800" s="8"/>
      <c r="C800" s="37"/>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5">
      <c r="A801" s="8"/>
      <c r="B801" s="8"/>
      <c r="C801" s="37"/>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5">
      <c r="A802" s="8"/>
      <c r="B802" s="8"/>
      <c r="C802" s="37"/>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5">
      <c r="A803" s="8"/>
      <c r="B803" s="8"/>
      <c r="C803" s="37"/>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5">
      <c r="A804" s="8"/>
      <c r="B804" s="8"/>
      <c r="C804" s="37"/>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5">
      <c r="A805" s="8"/>
      <c r="B805" s="8"/>
      <c r="C805" s="37"/>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5">
      <c r="A806" s="8"/>
      <c r="B806" s="8"/>
      <c r="C806" s="37"/>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5">
      <c r="A807" s="8"/>
      <c r="B807" s="8"/>
      <c r="C807" s="37"/>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5">
      <c r="A808" s="8"/>
      <c r="B808" s="8"/>
      <c r="C808" s="37"/>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5">
      <c r="A809" s="8"/>
      <c r="B809" s="8"/>
      <c r="C809" s="37"/>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5">
      <c r="A810" s="8"/>
      <c r="B810" s="8"/>
      <c r="C810" s="37"/>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5">
      <c r="A811" s="8"/>
      <c r="B811" s="8"/>
      <c r="C811" s="37"/>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5">
      <c r="A812" s="8"/>
      <c r="B812" s="8"/>
      <c r="C812" s="37"/>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5">
      <c r="A813" s="8"/>
      <c r="B813" s="8"/>
      <c r="C813" s="37"/>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5">
      <c r="A814" s="8"/>
      <c r="B814" s="8"/>
      <c r="C814" s="37"/>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5">
      <c r="A815" s="8"/>
      <c r="B815" s="8"/>
      <c r="C815" s="37"/>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5">
      <c r="A816" s="8"/>
      <c r="B816" s="8"/>
      <c r="C816" s="37"/>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5">
      <c r="A817" s="8"/>
      <c r="B817" s="8"/>
      <c r="C817" s="37"/>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5">
      <c r="A818" s="8"/>
      <c r="B818" s="8"/>
      <c r="C818" s="37"/>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5">
      <c r="A819" s="8"/>
      <c r="B819" s="8"/>
      <c r="C819" s="37"/>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5">
      <c r="A820" s="8"/>
      <c r="B820" s="8"/>
      <c r="C820" s="37"/>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5">
      <c r="A821" s="8"/>
      <c r="B821" s="8"/>
      <c r="C821" s="37"/>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5">
      <c r="A822" s="8"/>
      <c r="B822" s="8"/>
      <c r="C822" s="37"/>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5">
      <c r="A823" s="8"/>
      <c r="B823" s="8"/>
      <c r="C823" s="37"/>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5">
      <c r="A824" s="8"/>
      <c r="B824" s="8"/>
      <c r="C824" s="37"/>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5">
      <c r="A825" s="8"/>
      <c r="B825" s="8"/>
      <c r="C825" s="37"/>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5">
      <c r="A826" s="8"/>
      <c r="B826" s="8"/>
      <c r="C826" s="37"/>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5">
      <c r="A827" s="8"/>
      <c r="B827" s="8"/>
      <c r="C827" s="37"/>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5">
      <c r="A828" s="8"/>
      <c r="B828" s="8"/>
      <c r="C828" s="37"/>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5">
      <c r="A829" s="8"/>
      <c r="B829" s="8"/>
      <c r="C829" s="37"/>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5">
      <c r="A830" s="8"/>
      <c r="B830" s="8"/>
      <c r="C830" s="37"/>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5">
      <c r="A831" s="8"/>
      <c r="B831" s="8"/>
      <c r="C831" s="37"/>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5">
      <c r="A832" s="8"/>
      <c r="B832" s="8"/>
      <c r="C832" s="37"/>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5">
      <c r="A833" s="8"/>
      <c r="B833" s="8"/>
      <c r="C833" s="37"/>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5">
      <c r="A834" s="8"/>
      <c r="B834" s="8"/>
      <c r="C834" s="37"/>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5">
      <c r="A835" s="8"/>
      <c r="B835" s="8"/>
      <c r="C835" s="37"/>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5">
      <c r="A836" s="8"/>
      <c r="B836" s="8"/>
      <c r="C836" s="37"/>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5">
      <c r="A837" s="8"/>
      <c r="B837" s="8"/>
      <c r="C837" s="37"/>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5">
      <c r="A838" s="8"/>
      <c r="B838" s="8"/>
      <c r="C838" s="37"/>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5">
      <c r="A839" s="8"/>
      <c r="B839" s="8"/>
      <c r="C839" s="37"/>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5">
      <c r="A840" s="8"/>
      <c r="B840" s="8"/>
      <c r="C840" s="37"/>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5">
      <c r="A841" s="8"/>
      <c r="B841" s="8"/>
      <c r="C841" s="37"/>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5">
      <c r="A842" s="8"/>
      <c r="B842" s="8"/>
      <c r="C842" s="37"/>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5">
      <c r="A843" s="8"/>
      <c r="B843" s="8"/>
      <c r="C843" s="37"/>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5">
      <c r="A844" s="8"/>
      <c r="B844" s="8"/>
      <c r="C844" s="37"/>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5">
      <c r="A845" s="8"/>
      <c r="B845" s="8"/>
      <c r="C845" s="37"/>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5">
      <c r="A846" s="8"/>
      <c r="B846" s="8"/>
      <c r="C846" s="37"/>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5">
      <c r="A847" s="8"/>
      <c r="B847" s="8"/>
      <c r="C847" s="37"/>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5">
      <c r="A848" s="8"/>
      <c r="B848" s="8"/>
      <c r="C848" s="37"/>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5">
      <c r="A849" s="8"/>
      <c r="B849" s="8"/>
      <c r="C849" s="37"/>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5">
      <c r="A850" s="8"/>
      <c r="B850" s="8"/>
      <c r="C850" s="37"/>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5">
      <c r="A851" s="8"/>
      <c r="B851" s="8"/>
      <c r="C851" s="37"/>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5">
      <c r="A852" s="8"/>
      <c r="B852" s="8"/>
      <c r="C852" s="37"/>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5">
      <c r="A853" s="8"/>
      <c r="B853" s="8"/>
      <c r="C853" s="37"/>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5">
      <c r="A854" s="8"/>
      <c r="B854" s="8"/>
      <c r="C854" s="37"/>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5">
      <c r="A855" s="8"/>
      <c r="B855" s="8"/>
      <c r="C855" s="37"/>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5">
      <c r="A856" s="8"/>
      <c r="B856" s="8"/>
      <c r="C856" s="37"/>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5">
      <c r="A857" s="8"/>
      <c r="B857" s="8"/>
      <c r="C857" s="37"/>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5">
      <c r="A858" s="8"/>
      <c r="B858" s="8"/>
      <c r="C858" s="37"/>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5">
      <c r="A859" s="8"/>
      <c r="B859" s="8"/>
      <c r="C859" s="37"/>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5">
      <c r="A860" s="8"/>
      <c r="B860" s="8"/>
      <c r="C860" s="37"/>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5">
      <c r="A861" s="8"/>
      <c r="B861" s="8"/>
      <c r="C861" s="37"/>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5">
      <c r="A862" s="8"/>
      <c r="B862" s="8"/>
      <c r="C862" s="37"/>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5">
      <c r="A863" s="8"/>
      <c r="B863" s="8"/>
      <c r="C863" s="37"/>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5">
      <c r="A864" s="8"/>
      <c r="B864" s="8"/>
      <c r="C864" s="37"/>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5">
      <c r="A865" s="8"/>
      <c r="B865" s="8"/>
      <c r="C865" s="37"/>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5">
      <c r="A866" s="8"/>
      <c r="B866" s="8"/>
      <c r="C866" s="37"/>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5">
      <c r="A867" s="8"/>
      <c r="B867" s="8"/>
      <c r="C867" s="37"/>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5">
      <c r="A868" s="8"/>
      <c r="B868" s="8"/>
      <c r="C868" s="37"/>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5">
      <c r="A869" s="8"/>
      <c r="B869" s="8"/>
      <c r="C869" s="37"/>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5">
      <c r="A870" s="8"/>
      <c r="B870" s="8"/>
      <c r="C870" s="37"/>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5">
      <c r="A871" s="8"/>
      <c r="B871" s="8"/>
      <c r="C871" s="37"/>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5">
      <c r="A872" s="8"/>
      <c r="B872" s="8"/>
      <c r="C872" s="37"/>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5">
      <c r="A873" s="8"/>
      <c r="B873" s="8"/>
      <c r="C873" s="37"/>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5">
      <c r="A874" s="8"/>
      <c r="B874" s="8"/>
      <c r="C874" s="37"/>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5">
      <c r="A875" s="8"/>
      <c r="B875" s="8"/>
      <c r="C875" s="37"/>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5">
      <c r="A876" s="8"/>
      <c r="B876" s="8"/>
      <c r="C876" s="37"/>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5">
      <c r="A877" s="8"/>
      <c r="B877" s="8"/>
      <c r="C877" s="37"/>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5">
      <c r="A878" s="8"/>
      <c r="B878" s="8"/>
      <c r="C878" s="37"/>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5">
      <c r="A879" s="8"/>
      <c r="B879" s="8"/>
      <c r="C879" s="37"/>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5">
      <c r="A880" s="8"/>
      <c r="B880" s="8"/>
      <c r="C880" s="37"/>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5">
      <c r="A881" s="8"/>
      <c r="B881" s="8"/>
      <c r="C881" s="37"/>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5">
      <c r="A882" s="8"/>
      <c r="B882" s="8"/>
      <c r="C882" s="37"/>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5">
      <c r="A883" s="8"/>
      <c r="B883" s="8"/>
      <c r="C883" s="37"/>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5">
      <c r="A884" s="8"/>
      <c r="B884" s="8"/>
      <c r="C884" s="37"/>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5">
      <c r="A885" s="8"/>
      <c r="B885" s="8"/>
      <c r="C885" s="37"/>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5">
      <c r="A886" s="8"/>
      <c r="B886" s="8"/>
      <c r="C886" s="37"/>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5">
      <c r="A887" s="8"/>
      <c r="B887" s="8"/>
      <c r="C887" s="37"/>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5">
      <c r="A888" s="8"/>
      <c r="B888" s="8"/>
      <c r="C888" s="37"/>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5">
      <c r="A889" s="8"/>
      <c r="B889" s="8"/>
      <c r="C889" s="37"/>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5">
      <c r="A890" s="8"/>
      <c r="B890" s="8"/>
      <c r="C890" s="37"/>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5">
      <c r="A891" s="8"/>
      <c r="B891" s="8"/>
      <c r="C891" s="37"/>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5">
      <c r="A892" s="8"/>
      <c r="B892" s="8"/>
      <c r="C892" s="37"/>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5">
      <c r="A893" s="8"/>
      <c r="B893" s="8"/>
      <c r="C893" s="37"/>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5">
      <c r="A894" s="8"/>
      <c r="B894" s="8"/>
      <c r="C894" s="37"/>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5">
      <c r="A895" s="8"/>
      <c r="B895" s="8"/>
      <c r="C895" s="37"/>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5">
      <c r="A896" s="8"/>
      <c r="B896" s="8"/>
      <c r="C896" s="37"/>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5">
      <c r="A897" s="8"/>
      <c r="B897" s="8"/>
      <c r="C897" s="37"/>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5">
      <c r="A898" s="8"/>
      <c r="B898" s="8"/>
      <c r="C898" s="37"/>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5">
      <c r="A899" s="8"/>
      <c r="B899" s="8"/>
      <c r="C899" s="37"/>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5">
      <c r="A900" s="8"/>
      <c r="B900" s="8"/>
      <c r="C900" s="37"/>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5">
      <c r="A901" s="8"/>
      <c r="B901" s="8"/>
      <c r="C901" s="37"/>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5">
      <c r="A902" s="8"/>
      <c r="B902" s="8"/>
      <c r="C902" s="37"/>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5">
      <c r="A903" s="8"/>
      <c r="B903" s="8"/>
      <c r="C903" s="37"/>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5">
      <c r="A904" s="8"/>
      <c r="B904" s="8"/>
      <c r="C904" s="37"/>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5">
      <c r="A905" s="8"/>
      <c r="B905" s="8"/>
      <c r="C905" s="37"/>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5">
      <c r="A906" s="8"/>
      <c r="B906" s="8"/>
      <c r="C906" s="37"/>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5">
      <c r="A907" s="8"/>
      <c r="B907" s="8"/>
      <c r="C907" s="37"/>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5">
      <c r="A908" s="8"/>
      <c r="B908" s="8"/>
      <c r="C908" s="37"/>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5">
      <c r="A909" s="8"/>
      <c r="B909" s="8"/>
      <c r="C909" s="37"/>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5">
      <c r="A910" s="8"/>
      <c r="B910" s="8"/>
      <c r="C910" s="37"/>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5">
      <c r="A911" s="8"/>
      <c r="B911" s="8"/>
      <c r="C911" s="37"/>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5">
      <c r="A912" s="8"/>
      <c r="B912" s="8"/>
      <c r="C912" s="37"/>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5">
      <c r="A913" s="8"/>
      <c r="B913" s="8"/>
      <c r="C913" s="37"/>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5">
      <c r="A914" s="8"/>
      <c r="B914" s="8"/>
      <c r="C914" s="37"/>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5">
      <c r="A915" s="8"/>
      <c r="B915" s="8"/>
      <c r="C915" s="37"/>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5">
      <c r="A916" s="8"/>
      <c r="B916" s="8"/>
      <c r="C916" s="37"/>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5">
      <c r="A917" s="8"/>
      <c r="B917" s="8"/>
      <c r="C917" s="37"/>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5">
      <c r="A918" s="8"/>
      <c r="B918" s="8"/>
      <c r="C918" s="37"/>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5">
      <c r="A919" s="8"/>
      <c r="B919" s="8"/>
      <c r="C919" s="37"/>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5">
      <c r="A920" s="8"/>
      <c r="B920" s="8"/>
      <c r="C920" s="37"/>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5">
      <c r="A921" s="8"/>
      <c r="B921" s="8"/>
      <c r="C921" s="37"/>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5">
      <c r="A922" s="8"/>
      <c r="B922" s="8"/>
      <c r="C922" s="37"/>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5">
      <c r="A923" s="8"/>
      <c r="B923" s="8"/>
      <c r="C923" s="37"/>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5">
      <c r="A924" s="8"/>
      <c r="B924" s="8"/>
      <c r="C924" s="37"/>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5">
      <c r="A925" s="8"/>
      <c r="B925" s="8"/>
      <c r="C925" s="37"/>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5">
      <c r="A926" s="8"/>
      <c r="B926" s="8"/>
      <c r="C926" s="37"/>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5">
      <c r="A927" s="8"/>
      <c r="B927" s="8"/>
      <c r="C927" s="37"/>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5">
      <c r="A928" s="8"/>
      <c r="B928" s="8"/>
      <c r="C928" s="37"/>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5">
      <c r="A929" s="8"/>
      <c r="B929" s="8"/>
      <c r="C929" s="37"/>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5">
      <c r="A930" s="8"/>
      <c r="B930" s="8"/>
      <c r="C930" s="37"/>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5">
      <c r="A931" s="8"/>
      <c r="B931" s="8"/>
      <c r="C931" s="37"/>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5">
      <c r="A932" s="8"/>
      <c r="B932" s="8"/>
      <c r="C932" s="37"/>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5">
      <c r="A933" s="8"/>
      <c r="B933" s="8"/>
      <c r="C933" s="37"/>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5">
      <c r="A934" s="8"/>
      <c r="B934" s="8"/>
      <c r="C934" s="37"/>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5">
      <c r="A935" s="8"/>
      <c r="B935" s="8"/>
      <c r="C935" s="37"/>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5">
      <c r="A936" s="8"/>
      <c r="B936" s="8"/>
      <c r="C936" s="37"/>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5">
      <c r="A937" s="8"/>
      <c r="B937" s="8"/>
      <c r="C937" s="37"/>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5">
      <c r="A938" s="8"/>
      <c r="B938" s="8"/>
      <c r="C938" s="37"/>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5">
      <c r="A939" s="8"/>
      <c r="B939" s="8"/>
      <c r="C939" s="37"/>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5">
      <c r="A940" s="8"/>
      <c r="B940" s="8"/>
      <c r="C940" s="37"/>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5">
      <c r="A941" s="8"/>
      <c r="B941" s="8"/>
      <c r="C941" s="37"/>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5">
      <c r="A942" s="8"/>
      <c r="B942" s="8"/>
      <c r="C942" s="37"/>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5">
      <c r="A943" s="8"/>
      <c r="B943" s="8"/>
      <c r="C943" s="37"/>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5">
      <c r="A944" s="8"/>
      <c r="B944" s="8"/>
      <c r="C944" s="37"/>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5">
      <c r="A945" s="8"/>
      <c r="B945" s="8"/>
      <c r="C945" s="37"/>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5">
      <c r="A946" s="8"/>
      <c r="B946" s="8"/>
      <c r="C946" s="37"/>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5">
      <c r="A947" s="8"/>
      <c r="B947" s="8"/>
      <c r="C947" s="37"/>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5">
      <c r="A948" s="8"/>
      <c r="B948" s="8"/>
      <c r="C948" s="37"/>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5">
      <c r="A949" s="8"/>
      <c r="B949" s="8"/>
      <c r="C949" s="37"/>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5">
      <c r="A950" s="8"/>
      <c r="B950" s="8"/>
      <c r="C950" s="37"/>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5">
      <c r="A951" s="8"/>
      <c r="B951" s="8"/>
      <c r="C951" s="37"/>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5">
      <c r="A952" s="8"/>
      <c r="B952" s="8"/>
      <c r="C952" s="37"/>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5">
      <c r="A953" s="8"/>
      <c r="B953" s="8"/>
      <c r="C953" s="37"/>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5">
      <c r="A954" s="8"/>
      <c r="B954" s="8"/>
      <c r="C954" s="37"/>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5">
      <c r="A955" s="8"/>
      <c r="B955" s="8"/>
      <c r="C955" s="37"/>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5">
      <c r="A956" s="8"/>
      <c r="B956" s="8"/>
      <c r="C956" s="37"/>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5">
      <c r="A957" s="8"/>
      <c r="B957" s="8"/>
      <c r="C957" s="37"/>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5">
      <c r="A958" s="8"/>
      <c r="B958" s="8"/>
      <c r="C958" s="37"/>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5">
      <c r="A959" s="8"/>
      <c r="B959" s="8"/>
      <c r="C959" s="37"/>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5">
      <c r="A960" s="8"/>
      <c r="B960" s="8"/>
      <c r="C960" s="37"/>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5">
      <c r="A961" s="8"/>
      <c r="B961" s="8"/>
      <c r="C961" s="37"/>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5">
      <c r="A962" s="8"/>
      <c r="B962" s="8"/>
      <c r="C962" s="37"/>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5">
      <c r="A963" s="8"/>
      <c r="B963" s="8"/>
      <c r="C963" s="37"/>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5">
      <c r="A964" s="8"/>
      <c r="B964" s="8"/>
      <c r="C964" s="37"/>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5">
      <c r="A965" s="8"/>
      <c r="B965" s="8"/>
      <c r="C965" s="37"/>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5">
      <c r="A966" s="8"/>
      <c r="B966" s="8"/>
      <c r="C966" s="37"/>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5">
      <c r="A967" s="8"/>
      <c r="B967" s="8"/>
      <c r="C967" s="37"/>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5">
      <c r="A968" s="8"/>
      <c r="B968" s="8"/>
      <c r="C968" s="37"/>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5">
      <c r="A969" s="8"/>
      <c r="B969" s="8"/>
      <c r="C969" s="37"/>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5">
      <c r="A970" s="8"/>
      <c r="B970" s="8"/>
      <c r="C970" s="37"/>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5">
      <c r="A971" s="8"/>
      <c r="B971" s="8"/>
      <c r="C971" s="37"/>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5">
      <c r="A972" s="8"/>
      <c r="B972" s="8"/>
      <c r="C972" s="37"/>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5">
      <c r="A973" s="8"/>
      <c r="B973" s="8"/>
      <c r="C973" s="37"/>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5">
      <c r="A974" s="8"/>
      <c r="B974" s="8"/>
      <c r="C974" s="37"/>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5">
      <c r="A975" s="8"/>
      <c r="B975" s="8"/>
      <c r="C975" s="37"/>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5">
      <c r="A976" s="8"/>
      <c r="B976" s="8"/>
      <c r="C976" s="37"/>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5">
      <c r="A977" s="8"/>
      <c r="B977" s="8"/>
      <c r="C977" s="37"/>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5">
      <c r="A978" s="8"/>
      <c r="B978" s="8"/>
      <c r="C978" s="37"/>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5">
      <c r="A979" s="8"/>
      <c r="B979" s="8"/>
      <c r="C979" s="37"/>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5">
      <c r="A980" s="8"/>
      <c r="B980" s="8"/>
      <c r="C980" s="37"/>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5">
      <c r="A981" s="8"/>
      <c r="B981" s="8"/>
      <c r="C981" s="37"/>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5">
      <c r="A982" s="8"/>
      <c r="B982" s="8"/>
      <c r="C982" s="37"/>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5">
      <c r="A983" s="8"/>
      <c r="B983" s="8"/>
      <c r="C983" s="37"/>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5">
      <c r="A984" s="8"/>
      <c r="B984" s="8"/>
      <c r="C984" s="37"/>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5">
      <c r="A985" s="8"/>
      <c r="B985" s="8"/>
      <c r="C985" s="37"/>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5">
      <c r="A986" s="8"/>
      <c r="B986" s="8"/>
      <c r="C986" s="37"/>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5">
      <c r="A987" s="8"/>
      <c r="B987" s="8"/>
      <c r="C987" s="37"/>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5">
      <c r="A988" s="8"/>
      <c r="B988" s="8"/>
      <c r="C988" s="37"/>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5">
      <c r="A989" s="8"/>
      <c r="B989" s="8"/>
      <c r="C989" s="37"/>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5">
      <c r="A990" s="8"/>
      <c r="B990" s="8"/>
      <c r="C990" s="37"/>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5">
      <c r="A991" s="8"/>
      <c r="B991" s="8"/>
      <c r="C991" s="37"/>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5">
      <c r="A992" s="8"/>
      <c r="B992" s="8"/>
      <c r="C992" s="37"/>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5">
      <c r="A993" s="8"/>
      <c r="B993" s="8"/>
      <c r="C993" s="37"/>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5">
      <c r="A994" s="8"/>
      <c r="B994" s="8"/>
      <c r="C994" s="37"/>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5">
      <c r="A995" s="8"/>
      <c r="B995" s="8"/>
      <c r="C995" s="37"/>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5">
      <c r="A996" s="8"/>
      <c r="B996" s="8"/>
      <c r="C996" s="37"/>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5">
      <c r="A997" s="8"/>
      <c r="B997" s="8"/>
      <c r="C997" s="37"/>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5">
      <c r="A998" s="8"/>
      <c r="B998" s="8"/>
      <c r="C998" s="37"/>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5">
      <c r="A999" s="8"/>
      <c r="B999" s="8"/>
      <c r="C999" s="37"/>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x14ac:dyDescent="0.25">
      <c r="A1000" s="8"/>
      <c r="B1000" s="8"/>
      <c r="C1000" s="37"/>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sheetProtection algorithmName="SHA-512" hashValue="ihKHifsCevSEQAYfdq4vgYbjkK86ocLXEiMz+FhKxvjUn1GK+p+5PcGm8DBfPhrkgpcM3AOOXyZWAfOxz4+Rpg==" saltValue="m7F0Ia6fQmHVixajDUSjtQ==" spinCount="100000" sheet="1" objects="1" scenarios="1"/>
  <mergeCells count="2">
    <mergeCell ref="A13:B13"/>
    <mergeCell ref="A54:F54"/>
  </mergeCells>
  <printOptions horizontalCentered="1"/>
  <pageMargins left="0.75" right="0.75" top="1" bottom="0.3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9"/>
  <sheetViews>
    <sheetView zoomScale="99" zoomScaleNormal="99" workbookViewId="0">
      <selection sqref="A1:B1"/>
    </sheetView>
  </sheetViews>
  <sheetFormatPr defaultColWidth="11.44140625" defaultRowHeight="13.2" x14ac:dyDescent="0.25"/>
  <cols>
    <col min="1" max="1" width="61.33203125" style="104" customWidth="1"/>
    <col min="2" max="2" width="22.6640625" style="104" customWidth="1"/>
    <col min="3" max="16384" width="11.44140625" style="104"/>
  </cols>
  <sheetData>
    <row r="1" spans="1:2" x14ac:dyDescent="0.25">
      <c r="A1" s="230" t="s">
        <v>115</v>
      </c>
      <c r="B1" s="230"/>
    </row>
    <row r="4" spans="1:2" x14ac:dyDescent="0.25">
      <c r="A4" s="125"/>
      <c r="B4" s="126" t="s">
        <v>116</v>
      </c>
    </row>
    <row r="5" spans="1:2" x14ac:dyDescent="0.25">
      <c r="A5" s="117" t="s">
        <v>232</v>
      </c>
      <c r="B5" s="111"/>
    </row>
    <row r="6" spans="1:2" ht="26.4" x14ac:dyDescent="0.25">
      <c r="A6" s="116" t="s">
        <v>231</v>
      </c>
      <c r="B6" s="115"/>
    </row>
    <row r="7" spans="1:2" ht="26.4" x14ac:dyDescent="0.25">
      <c r="A7" s="116" t="s">
        <v>230</v>
      </c>
      <c r="B7" s="115"/>
    </row>
    <row r="8" spans="1:2" ht="26.4" x14ac:dyDescent="0.25">
      <c r="A8" s="116" t="s">
        <v>229</v>
      </c>
      <c r="B8" s="115"/>
    </row>
    <row r="9" spans="1:2" ht="26.4" x14ac:dyDescent="0.25">
      <c r="A9" s="116" t="s">
        <v>228</v>
      </c>
      <c r="B9" s="125"/>
    </row>
    <row r="10" spans="1:2" x14ac:dyDescent="0.25">
      <c r="A10" s="124" t="s">
        <v>227</v>
      </c>
      <c r="B10" s="115"/>
    </row>
    <row r="11" spans="1:2" x14ac:dyDescent="0.25">
      <c r="A11" s="124" t="s">
        <v>226</v>
      </c>
      <c r="B11" s="115"/>
    </row>
    <row r="12" spans="1:2" x14ac:dyDescent="0.25">
      <c r="A12" s="124" t="s">
        <v>225</v>
      </c>
      <c r="B12" s="115"/>
    </row>
    <row r="13" spans="1:2" x14ac:dyDescent="0.25">
      <c r="A13" s="124" t="s">
        <v>224</v>
      </c>
      <c r="B13" s="115"/>
    </row>
    <row r="14" spans="1:2" x14ac:dyDescent="0.25">
      <c r="A14" s="123" t="s">
        <v>117</v>
      </c>
      <c r="B14" s="113">
        <f>+SUM(B6:B13)</f>
        <v>0</v>
      </c>
    </row>
    <row r="15" spans="1:2" ht="26.4" x14ac:dyDescent="0.25">
      <c r="A15" s="117" t="s">
        <v>118</v>
      </c>
      <c r="B15" s="111"/>
    </row>
    <row r="16" spans="1:2" ht="26.4" x14ac:dyDescent="0.25">
      <c r="A16" s="116" t="s">
        <v>223</v>
      </c>
      <c r="B16" s="115"/>
    </row>
    <row r="17" spans="1:2" ht="66" x14ac:dyDescent="0.25">
      <c r="A17" s="116" t="s">
        <v>440</v>
      </c>
      <c r="B17" s="115"/>
    </row>
    <row r="18" spans="1:2" ht="26.4" x14ac:dyDescent="0.25">
      <c r="A18" s="116" t="s">
        <v>222</v>
      </c>
      <c r="B18" s="115"/>
    </row>
    <row r="19" spans="1:2" x14ac:dyDescent="0.25">
      <c r="A19" s="123" t="s">
        <v>117</v>
      </c>
      <c r="B19" s="113">
        <f>+SUM(B16:B18)</f>
        <v>0</v>
      </c>
    </row>
    <row r="20" spans="1:2" ht="26.4" x14ac:dyDescent="0.25">
      <c r="A20" s="117" t="s">
        <v>119</v>
      </c>
      <c r="B20" s="111"/>
    </row>
    <row r="21" spans="1:2" ht="26.4" x14ac:dyDescent="0.25">
      <c r="A21" s="116" t="s">
        <v>221</v>
      </c>
      <c r="B21" s="115"/>
    </row>
    <row r="22" spans="1:2" x14ac:dyDescent="0.25">
      <c r="A22" s="116" t="s">
        <v>220</v>
      </c>
      <c r="B22" s="115"/>
    </row>
    <row r="23" spans="1:2" ht="26.4" x14ac:dyDescent="0.25">
      <c r="A23" s="116" t="s">
        <v>219</v>
      </c>
      <c r="B23" s="115"/>
    </row>
    <row r="24" spans="1:2" x14ac:dyDescent="0.25">
      <c r="A24" s="123" t="s">
        <v>117</v>
      </c>
      <c r="B24" s="113">
        <f>+SUM(B21:B23)</f>
        <v>0</v>
      </c>
    </row>
    <row r="25" spans="1:2" x14ac:dyDescent="0.25">
      <c r="A25" s="117" t="s">
        <v>120</v>
      </c>
      <c r="B25" s="111"/>
    </row>
    <row r="26" spans="1:2" x14ac:dyDescent="0.25">
      <c r="A26" s="122" t="s">
        <v>121</v>
      </c>
      <c r="B26" s="111"/>
    </row>
    <row r="27" spans="1:2" ht="82.95" customHeight="1" x14ac:dyDescent="0.25">
      <c r="A27" s="122" t="s">
        <v>218</v>
      </c>
      <c r="B27" s="115"/>
    </row>
    <row r="28" spans="1:2" ht="39.6" x14ac:dyDescent="0.25">
      <c r="A28" s="116" t="s">
        <v>441</v>
      </c>
      <c r="B28" s="115"/>
    </row>
    <row r="29" spans="1:2" ht="26.4" x14ac:dyDescent="0.25">
      <c r="A29" s="120" t="s">
        <v>217</v>
      </c>
      <c r="B29" s="115"/>
    </row>
    <row r="30" spans="1:2" x14ac:dyDescent="0.25">
      <c r="A30" s="121" t="s">
        <v>122</v>
      </c>
      <c r="B30" s="111"/>
    </row>
    <row r="31" spans="1:2" ht="39.6" x14ac:dyDescent="0.25">
      <c r="A31" s="121" t="s">
        <v>216</v>
      </c>
      <c r="B31" s="115"/>
    </row>
    <row r="32" spans="1:2" ht="39.6" x14ac:dyDescent="0.25">
      <c r="A32" s="120" t="s">
        <v>215</v>
      </c>
      <c r="B32" s="115"/>
    </row>
    <row r="33" spans="1:2" ht="52.8" x14ac:dyDescent="0.25">
      <c r="A33" s="120" t="s">
        <v>214</v>
      </c>
      <c r="B33" s="115"/>
    </row>
    <row r="34" spans="1:2" x14ac:dyDescent="0.25">
      <c r="A34" s="121" t="s">
        <v>123</v>
      </c>
      <c r="B34" s="111"/>
    </row>
    <row r="35" spans="1:2" ht="26.4" x14ac:dyDescent="0.25">
      <c r="A35" s="121" t="s">
        <v>213</v>
      </c>
      <c r="B35" s="115"/>
    </row>
    <row r="36" spans="1:2" ht="39.6" x14ac:dyDescent="0.25">
      <c r="A36" s="120" t="s">
        <v>212</v>
      </c>
      <c r="B36" s="115"/>
    </row>
    <row r="37" spans="1:2" ht="26.4" x14ac:dyDescent="0.25">
      <c r="A37" s="120" t="s">
        <v>211</v>
      </c>
      <c r="B37" s="115"/>
    </row>
    <row r="38" spans="1:2" x14ac:dyDescent="0.25">
      <c r="A38" s="121" t="s">
        <v>124</v>
      </c>
      <c r="B38" s="111"/>
    </row>
    <row r="39" spans="1:2" ht="26.4" x14ac:dyDescent="0.25">
      <c r="A39" s="121" t="s">
        <v>210</v>
      </c>
      <c r="B39" s="115"/>
    </row>
    <row r="40" spans="1:2" ht="26.4" x14ac:dyDescent="0.25">
      <c r="A40" s="120" t="s">
        <v>209</v>
      </c>
      <c r="B40" s="115"/>
    </row>
    <row r="41" spans="1:2" x14ac:dyDescent="0.25">
      <c r="A41" s="121" t="s">
        <v>125</v>
      </c>
      <c r="B41" s="111"/>
    </row>
    <row r="42" spans="1:2" ht="66.599999999999994" x14ac:dyDescent="0.25">
      <c r="A42" s="122" t="s">
        <v>442</v>
      </c>
      <c r="B42" s="115"/>
    </row>
    <row r="43" spans="1:2" ht="26.4" x14ac:dyDescent="0.25">
      <c r="A43" s="120" t="s">
        <v>208</v>
      </c>
      <c r="B43" s="115"/>
    </row>
    <row r="44" spans="1:2" x14ac:dyDescent="0.25">
      <c r="A44" s="119" t="s">
        <v>117</v>
      </c>
      <c r="B44" s="113">
        <f>+SUM(B27:B29)+SUM(B31:B33)+SUM(B35:B37)+SUM(B39:B40)+SUM(B42:B43)</f>
        <v>0</v>
      </c>
    </row>
    <row r="45" spans="1:2" x14ac:dyDescent="0.25">
      <c r="A45" s="118" t="s">
        <v>126</v>
      </c>
      <c r="B45" s="111"/>
    </row>
    <row r="46" spans="1:2" ht="39.6" x14ac:dyDescent="0.25">
      <c r="A46" s="117" t="s">
        <v>443</v>
      </c>
      <c r="B46" s="115"/>
    </row>
    <row r="47" spans="1:2" x14ac:dyDescent="0.25">
      <c r="A47" s="116" t="s">
        <v>207</v>
      </c>
      <c r="B47" s="115"/>
    </row>
    <row r="48" spans="1:2" ht="26.4" x14ac:dyDescent="0.25">
      <c r="A48" s="116" t="s">
        <v>206</v>
      </c>
      <c r="B48" s="115"/>
    </row>
    <row r="49" spans="1:2" x14ac:dyDescent="0.25">
      <c r="A49" s="116" t="s">
        <v>205</v>
      </c>
      <c r="B49" s="115"/>
    </row>
    <row r="50" spans="1:2" x14ac:dyDescent="0.25">
      <c r="A50" s="114" t="s">
        <v>117</v>
      </c>
      <c r="B50" s="113">
        <f>+SUM(B46:B49)</f>
        <v>0</v>
      </c>
    </row>
    <row r="51" spans="1:2" x14ac:dyDescent="0.25">
      <c r="A51" s="112"/>
      <c r="B51" s="111"/>
    </row>
    <row r="52" spans="1:2" x14ac:dyDescent="0.25">
      <c r="A52" s="110" t="s">
        <v>127</v>
      </c>
      <c r="B52" s="109">
        <f>+B14+B19+B24+B44+B50</f>
        <v>0</v>
      </c>
    </row>
    <row r="53" spans="1:2" x14ac:dyDescent="0.25">
      <c r="A53" s="108"/>
      <c r="B53" s="108"/>
    </row>
    <row r="55" spans="1:2" x14ac:dyDescent="0.25">
      <c r="A55" s="107" t="s">
        <v>83</v>
      </c>
    </row>
    <row r="56" spans="1:2" x14ac:dyDescent="0.25">
      <c r="A56" s="105"/>
    </row>
    <row r="57" spans="1:2" x14ac:dyDescent="0.25">
      <c r="A57" s="105"/>
    </row>
    <row r="58" spans="1:2" x14ac:dyDescent="0.25">
      <c r="A58" s="105"/>
    </row>
    <row r="59" spans="1:2" x14ac:dyDescent="0.25">
      <c r="A59" s="106" t="s">
        <v>84</v>
      </c>
    </row>
    <row r="60" spans="1:2" x14ac:dyDescent="0.25">
      <c r="A60" s="105"/>
    </row>
    <row r="61" spans="1:2" x14ac:dyDescent="0.25">
      <c r="A61" s="105"/>
    </row>
    <row r="62" spans="1:2" x14ac:dyDescent="0.25">
      <c r="A62" s="105"/>
    </row>
    <row r="63" spans="1:2" x14ac:dyDescent="0.25">
      <c r="A63" s="106" t="s">
        <v>85</v>
      </c>
    </row>
    <row r="64" spans="1:2" x14ac:dyDescent="0.25">
      <c r="A64" s="105"/>
    </row>
    <row r="65" spans="1:2" x14ac:dyDescent="0.25">
      <c r="A65" s="105"/>
    </row>
    <row r="66" spans="1:2" x14ac:dyDescent="0.25">
      <c r="A66" s="105"/>
    </row>
    <row r="67" spans="1:2" x14ac:dyDescent="0.25">
      <c r="A67" s="106" t="s">
        <v>86</v>
      </c>
    </row>
    <row r="68" spans="1:2" x14ac:dyDescent="0.25">
      <c r="A68" s="105"/>
    </row>
    <row r="69" spans="1:2" x14ac:dyDescent="0.25">
      <c r="A69" s="231" t="s">
        <v>445</v>
      </c>
      <c r="B69" s="231"/>
    </row>
  </sheetData>
  <sheetProtection algorithmName="SHA-512" hashValue="FkjWUFr2mbuzBop63UCgy3F1uwJsgFz38m6xJDloQQGyDCy8r8kywXhlO6WtalVgKK8q/mFXa83ONibRX6br1Q==" saltValue="d7+sluvTvQH2heiljIMd2A==" spinCount="100000" sheet="1" formatCells="0" formatColumns="0" formatRows="0" insertColumns="0" insertRows="0" insertHyperlinks="0" deleteColumns="0" deleteRows="0" sort="0" autoFilter="0" pivotTables="0"/>
  <mergeCells count="2">
    <mergeCell ref="A1:B1"/>
    <mergeCell ref="A69:B69"/>
  </mergeCells>
  <dataValidations count="1">
    <dataValidation type="whole" allowBlank="1" showInputMessage="1" showErrorMessage="1" error="*Legend_x000a__x000a_YES - 1 POINT_x000a_NO - 0 POINT_x000a_" sqref="B6:B13 B21:B23 B45:B49 B16:B18 B27:B43">
      <formula1>0</formula1>
      <formula2>1</formula2>
    </dataValidation>
  </dataValidations>
  <pageMargins left="0.75" right="0.75" top="1" bottom="1" header="0.3" footer="0.3"/>
  <pageSetup scale="96"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042"/>
  <sheetViews>
    <sheetView zoomScaleNormal="100" workbookViewId="0">
      <pane ySplit="6" topLeftCell="A7" activePane="bottomLeft" state="frozen"/>
      <selection pane="bottomLeft"/>
    </sheetView>
  </sheetViews>
  <sheetFormatPr defaultColWidth="14.44140625" defaultRowHeight="15" customHeight="1" x14ac:dyDescent="0.25"/>
  <cols>
    <col min="1" max="1" width="69.77734375" style="127" customWidth="1"/>
    <col min="2" max="2" width="20" style="127" customWidth="1"/>
    <col min="3" max="3" width="43.33203125" style="127" customWidth="1"/>
    <col min="4" max="4" width="17.33203125" style="127" customWidth="1"/>
    <col min="5" max="5" width="19.109375" style="127" customWidth="1"/>
    <col min="6" max="6" width="36" style="128" customWidth="1"/>
    <col min="7" max="16384" width="14.44140625" style="127"/>
  </cols>
  <sheetData>
    <row r="1" spans="1:6" ht="15" customHeight="1" x14ac:dyDescent="0.25">
      <c r="A1" s="189" t="s">
        <v>128</v>
      </c>
    </row>
    <row r="4" spans="1:6" s="185" customFormat="1" ht="40.049999999999997" customHeight="1" x14ac:dyDescent="0.25">
      <c r="A4" s="188" t="s">
        <v>129</v>
      </c>
      <c r="B4" s="188" t="s">
        <v>130</v>
      </c>
      <c r="C4" s="188" t="s">
        <v>131</v>
      </c>
      <c r="D4" s="187" t="s">
        <v>436</v>
      </c>
      <c r="E4" s="187" t="s">
        <v>435</v>
      </c>
      <c r="F4" s="186" t="s">
        <v>132</v>
      </c>
    </row>
    <row r="5" spans="1:6" ht="15.75" customHeight="1" x14ac:dyDescent="0.25">
      <c r="A5" s="232" t="s">
        <v>133</v>
      </c>
      <c r="B5" s="232"/>
      <c r="C5" s="232"/>
      <c r="D5" s="155"/>
      <c r="E5" s="155"/>
      <c r="F5" s="155"/>
    </row>
    <row r="6" spans="1:6" ht="25.05" customHeight="1" x14ac:dyDescent="0.25">
      <c r="A6" s="233" t="s">
        <v>134</v>
      </c>
      <c r="B6" s="233"/>
      <c r="C6" s="233"/>
      <c r="D6" s="155"/>
      <c r="E6" s="155"/>
      <c r="F6" s="155"/>
    </row>
    <row r="7" spans="1:6" ht="51" customHeight="1" x14ac:dyDescent="0.25">
      <c r="A7" s="233" t="s">
        <v>434</v>
      </c>
      <c r="B7" s="233"/>
      <c r="C7" s="233"/>
      <c r="D7" s="184"/>
      <c r="E7" s="184"/>
      <c r="F7" s="155"/>
    </row>
    <row r="8" spans="1:6" ht="100.95" customHeight="1" x14ac:dyDescent="0.25">
      <c r="A8" s="154" t="s">
        <v>433</v>
      </c>
      <c r="B8" s="153" t="s">
        <v>135</v>
      </c>
      <c r="C8" s="152" t="s">
        <v>432</v>
      </c>
      <c r="D8" s="150"/>
      <c r="E8" s="151" t="s">
        <v>240</v>
      </c>
      <c r="F8" s="149"/>
    </row>
    <row r="9" spans="1:6" ht="100.95" customHeight="1" x14ac:dyDescent="0.25">
      <c r="A9" s="154" t="s">
        <v>431</v>
      </c>
      <c r="B9" s="153" t="s">
        <v>135</v>
      </c>
      <c r="C9" s="152" t="s">
        <v>430</v>
      </c>
      <c r="D9" s="150"/>
      <c r="E9" s="151" t="s">
        <v>240</v>
      </c>
      <c r="F9" s="149"/>
    </row>
    <row r="10" spans="1:6" ht="52.95" customHeight="1" x14ac:dyDescent="0.25">
      <c r="A10" s="154" t="s">
        <v>429</v>
      </c>
      <c r="B10" s="153" t="s">
        <v>135</v>
      </c>
      <c r="C10" s="152" t="s">
        <v>428</v>
      </c>
      <c r="D10" s="150"/>
      <c r="E10" s="151" t="s">
        <v>240</v>
      </c>
      <c r="F10" s="149"/>
    </row>
    <row r="11" spans="1:6" ht="85.05" customHeight="1" x14ac:dyDescent="0.25">
      <c r="A11" s="154" t="s">
        <v>427</v>
      </c>
      <c r="B11" s="153" t="s">
        <v>426</v>
      </c>
      <c r="C11" s="152" t="s">
        <v>425</v>
      </c>
      <c r="D11" s="171"/>
      <c r="E11" s="151" t="s">
        <v>240</v>
      </c>
      <c r="F11" s="149"/>
    </row>
    <row r="12" spans="1:6" ht="52.95" customHeight="1" x14ac:dyDescent="0.25">
      <c r="A12" s="154" t="s">
        <v>424</v>
      </c>
      <c r="B12" s="153" t="s">
        <v>135</v>
      </c>
      <c r="C12" s="152" t="s">
        <v>141</v>
      </c>
      <c r="D12" s="151" t="s">
        <v>240</v>
      </c>
      <c r="E12" s="150"/>
      <c r="F12" s="149"/>
    </row>
    <row r="13" spans="1:6" ht="43.05" customHeight="1" x14ac:dyDescent="0.25">
      <c r="A13" s="168" t="s">
        <v>423</v>
      </c>
      <c r="B13" s="167"/>
      <c r="C13" s="166"/>
      <c r="D13" s="165" t="s">
        <v>240</v>
      </c>
      <c r="E13" s="165" t="s">
        <v>240</v>
      </c>
      <c r="F13" s="164"/>
    </row>
    <row r="14" spans="1:6" ht="82.95" customHeight="1" x14ac:dyDescent="0.25">
      <c r="A14" s="154" t="s">
        <v>422</v>
      </c>
      <c r="B14" s="153" t="s">
        <v>135</v>
      </c>
      <c r="C14" s="152" t="s">
        <v>421</v>
      </c>
      <c r="D14" s="150"/>
      <c r="E14" s="151" t="s">
        <v>240</v>
      </c>
      <c r="F14" s="149"/>
    </row>
    <row r="15" spans="1:6" ht="55.95" customHeight="1" x14ac:dyDescent="0.25">
      <c r="A15" s="154" t="s">
        <v>420</v>
      </c>
      <c r="B15" s="153" t="s">
        <v>135</v>
      </c>
      <c r="C15" s="152" t="s">
        <v>419</v>
      </c>
      <c r="D15" s="150"/>
      <c r="E15" s="151" t="s">
        <v>240</v>
      </c>
      <c r="F15" s="149"/>
    </row>
    <row r="16" spans="1:6" ht="37.950000000000003" customHeight="1" x14ac:dyDescent="0.25">
      <c r="A16" s="154" t="s">
        <v>418</v>
      </c>
      <c r="B16" s="153" t="s">
        <v>135</v>
      </c>
      <c r="C16" s="152" t="s">
        <v>136</v>
      </c>
      <c r="D16" s="151" t="s">
        <v>240</v>
      </c>
      <c r="E16" s="150"/>
      <c r="F16" s="149"/>
    </row>
    <row r="17" spans="1:6" ht="60" customHeight="1" x14ac:dyDescent="0.25">
      <c r="A17" s="154" t="s">
        <v>417</v>
      </c>
      <c r="B17" s="153" t="s">
        <v>135</v>
      </c>
      <c r="C17" s="152" t="s">
        <v>416</v>
      </c>
      <c r="D17" s="150"/>
      <c r="E17" s="151" t="s">
        <v>240</v>
      </c>
      <c r="F17" s="149"/>
    </row>
    <row r="18" spans="1:6" ht="58.05" customHeight="1" x14ac:dyDescent="0.25">
      <c r="A18" s="154" t="s">
        <v>415</v>
      </c>
      <c r="B18" s="153" t="s">
        <v>135</v>
      </c>
      <c r="C18" s="152" t="s">
        <v>414</v>
      </c>
      <c r="D18" s="150"/>
      <c r="E18" s="151" t="s">
        <v>240</v>
      </c>
      <c r="F18" s="149"/>
    </row>
    <row r="19" spans="1:6" s="145" customFormat="1" ht="15.75" customHeight="1" x14ac:dyDescent="0.25">
      <c r="A19" s="148" t="s">
        <v>239</v>
      </c>
      <c r="B19" s="146"/>
      <c r="C19" s="146"/>
      <c r="D19" s="147">
        <f>SUM(D8:D18)</f>
        <v>0</v>
      </c>
      <c r="E19" s="147">
        <f>(SUM(E8:E18))*2</f>
        <v>0</v>
      </c>
      <c r="F19" s="181"/>
    </row>
    <row r="20" spans="1:6" ht="27" customHeight="1" x14ac:dyDescent="0.25">
      <c r="A20" s="233" t="s">
        <v>137</v>
      </c>
      <c r="B20" s="233"/>
      <c r="C20" s="233"/>
      <c r="D20" s="156"/>
      <c r="E20" s="156"/>
      <c r="F20" s="155"/>
    </row>
    <row r="21" spans="1:6" ht="58.05" customHeight="1" x14ac:dyDescent="0.25">
      <c r="A21" s="233" t="s">
        <v>413</v>
      </c>
      <c r="B21" s="233"/>
      <c r="C21" s="233"/>
      <c r="D21" s="156"/>
      <c r="E21" s="156"/>
      <c r="F21" s="155"/>
    </row>
    <row r="22" spans="1:6" ht="60" customHeight="1" x14ac:dyDescent="0.25">
      <c r="A22" s="154" t="s">
        <v>412</v>
      </c>
      <c r="B22" s="153" t="s">
        <v>135</v>
      </c>
      <c r="C22" s="152" t="s">
        <v>411</v>
      </c>
      <c r="D22" s="150"/>
      <c r="E22" s="151" t="s">
        <v>240</v>
      </c>
      <c r="F22" s="149"/>
    </row>
    <row r="23" spans="1:6" ht="63" customHeight="1" x14ac:dyDescent="0.25">
      <c r="A23" s="154" t="s">
        <v>410</v>
      </c>
      <c r="B23" s="153" t="s">
        <v>135</v>
      </c>
      <c r="C23" s="152" t="s">
        <v>408</v>
      </c>
      <c r="D23" s="150"/>
      <c r="E23" s="151" t="s">
        <v>240</v>
      </c>
      <c r="F23" s="149"/>
    </row>
    <row r="24" spans="1:6" ht="60" customHeight="1" x14ac:dyDescent="0.25">
      <c r="A24" s="154" t="s">
        <v>409</v>
      </c>
      <c r="B24" s="153" t="s">
        <v>135</v>
      </c>
      <c r="C24" s="152" t="s">
        <v>408</v>
      </c>
      <c r="D24" s="150"/>
      <c r="E24" s="151" t="s">
        <v>240</v>
      </c>
      <c r="F24" s="149"/>
    </row>
    <row r="25" spans="1:6" ht="67.95" customHeight="1" x14ac:dyDescent="0.25">
      <c r="A25" s="154" t="s">
        <v>407</v>
      </c>
      <c r="B25" s="153" t="s">
        <v>135</v>
      </c>
      <c r="C25" s="152" t="s">
        <v>406</v>
      </c>
      <c r="D25" s="150"/>
      <c r="E25" s="151" t="s">
        <v>240</v>
      </c>
      <c r="F25" s="149"/>
    </row>
    <row r="26" spans="1:6" ht="46.05" customHeight="1" x14ac:dyDescent="0.25">
      <c r="A26" s="154" t="s">
        <v>405</v>
      </c>
      <c r="B26" s="153" t="s">
        <v>135</v>
      </c>
      <c r="C26" s="152" t="s">
        <v>404</v>
      </c>
      <c r="D26" s="150"/>
      <c r="E26" s="151" t="s">
        <v>240</v>
      </c>
      <c r="F26" s="149"/>
    </row>
    <row r="27" spans="1:6" ht="75" customHeight="1" x14ac:dyDescent="0.25">
      <c r="A27" s="154" t="s">
        <v>403</v>
      </c>
      <c r="B27" s="153" t="s">
        <v>267</v>
      </c>
      <c r="C27" s="152" t="s">
        <v>402</v>
      </c>
      <c r="D27" s="150"/>
      <c r="E27" s="151" t="s">
        <v>240</v>
      </c>
      <c r="F27" s="149"/>
    </row>
    <row r="28" spans="1:6" ht="114" customHeight="1" x14ac:dyDescent="0.25">
      <c r="A28" s="154" t="s">
        <v>401</v>
      </c>
      <c r="B28" s="153" t="s">
        <v>135</v>
      </c>
      <c r="C28" s="152" t="s">
        <v>400</v>
      </c>
      <c r="D28" s="150"/>
      <c r="E28" s="151" t="s">
        <v>240</v>
      </c>
      <c r="F28" s="149"/>
    </row>
    <row r="29" spans="1:6" ht="49.95" customHeight="1" x14ac:dyDescent="0.25">
      <c r="A29" s="154" t="s">
        <v>399</v>
      </c>
      <c r="B29" s="153" t="s">
        <v>135</v>
      </c>
      <c r="C29" s="152" t="s">
        <v>397</v>
      </c>
      <c r="D29" s="150"/>
      <c r="E29" s="151" t="s">
        <v>240</v>
      </c>
      <c r="F29" s="149"/>
    </row>
    <row r="30" spans="1:6" ht="55.95" customHeight="1" x14ac:dyDescent="0.25">
      <c r="A30" s="154" t="s">
        <v>398</v>
      </c>
      <c r="B30" s="153" t="s">
        <v>135</v>
      </c>
      <c r="C30" s="152" t="s">
        <v>397</v>
      </c>
      <c r="D30" s="150"/>
      <c r="E30" s="151" t="s">
        <v>240</v>
      </c>
      <c r="F30" s="149"/>
    </row>
    <row r="31" spans="1:6" ht="61.95" customHeight="1" x14ac:dyDescent="0.25">
      <c r="A31" s="154" t="s">
        <v>396</v>
      </c>
      <c r="B31" s="153" t="s">
        <v>135</v>
      </c>
      <c r="C31" s="152" t="s">
        <v>395</v>
      </c>
      <c r="D31" s="150"/>
      <c r="E31" s="151" t="s">
        <v>240</v>
      </c>
      <c r="F31" s="149"/>
    </row>
    <row r="32" spans="1:6" ht="55.05" customHeight="1" x14ac:dyDescent="0.25">
      <c r="A32" s="170" t="s">
        <v>394</v>
      </c>
      <c r="B32" s="167"/>
      <c r="C32" s="166"/>
      <c r="D32" s="165" t="s">
        <v>240</v>
      </c>
      <c r="E32" s="165" t="s">
        <v>240</v>
      </c>
      <c r="F32" s="164"/>
    </row>
    <row r="33" spans="1:6" ht="97.95" customHeight="1" x14ac:dyDescent="0.25">
      <c r="A33" s="154" t="s">
        <v>393</v>
      </c>
      <c r="B33" s="153" t="s">
        <v>135</v>
      </c>
      <c r="C33" s="152" t="s">
        <v>392</v>
      </c>
      <c r="D33" s="151" t="s">
        <v>240</v>
      </c>
      <c r="E33" s="150"/>
      <c r="F33" s="149"/>
    </row>
    <row r="34" spans="1:6" ht="94.95" customHeight="1" x14ac:dyDescent="0.25">
      <c r="A34" s="154" t="s">
        <v>391</v>
      </c>
      <c r="B34" s="153" t="s">
        <v>135</v>
      </c>
      <c r="C34" s="152" t="s">
        <v>390</v>
      </c>
      <c r="D34" s="151" t="s">
        <v>240</v>
      </c>
      <c r="E34" s="150"/>
      <c r="F34" s="149"/>
    </row>
    <row r="35" spans="1:6" ht="46.05" customHeight="1" x14ac:dyDescent="0.25">
      <c r="A35" s="154" t="s">
        <v>389</v>
      </c>
      <c r="B35" s="153" t="s">
        <v>135</v>
      </c>
      <c r="C35" s="152" t="s">
        <v>388</v>
      </c>
      <c r="D35" s="150"/>
      <c r="E35" s="151" t="s">
        <v>240</v>
      </c>
      <c r="F35" s="149"/>
    </row>
    <row r="36" spans="1:6" ht="42" customHeight="1" x14ac:dyDescent="0.25">
      <c r="A36" s="168" t="s">
        <v>387</v>
      </c>
      <c r="B36" s="167"/>
      <c r="C36" s="166"/>
      <c r="D36" s="165" t="s">
        <v>240</v>
      </c>
      <c r="E36" s="165" t="s">
        <v>240</v>
      </c>
      <c r="F36" s="164"/>
    </row>
    <row r="37" spans="1:6" ht="46.95" customHeight="1" x14ac:dyDescent="0.25">
      <c r="A37" s="163" t="s">
        <v>386</v>
      </c>
      <c r="B37" s="153" t="s">
        <v>135</v>
      </c>
      <c r="C37" s="152" t="s">
        <v>384</v>
      </c>
      <c r="D37" s="150"/>
      <c r="E37" s="151" t="s">
        <v>240</v>
      </c>
      <c r="F37" s="149"/>
    </row>
    <row r="38" spans="1:6" ht="43.05" customHeight="1" x14ac:dyDescent="0.25">
      <c r="A38" s="154" t="s">
        <v>385</v>
      </c>
      <c r="B38" s="153" t="s">
        <v>135</v>
      </c>
      <c r="C38" s="152" t="s">
        <v>384</v>
      </c>
      <c r="D38" s="150"/>
      <c r="E38" s="151" t="s">
        <v>240</v>
      </c>
      <c r="F38" s="149"/>
    </row>
    <row r="39" spans="1:6" ht="70.95" customHeight="1" x14ac:dyDescent="0.25">
      <c r="A39" s="168" t="s">
        <v>383</v>
      </c>
      <c r="B39" s="167"/>
      <c r="C39" s="166"/>
      <c r="D39" s="165" t="s">
        <v>240</v>
      </c>
      <c r="E39" s="165" t="s">
        <v>240</v>
      </c>
      <c r="F39" s="164"/>
    </row>
    <row r="40" spans="1:6" ht="46.95" customHeight="1" x14ac:dyDescent="0.25">
      <c r="A40" s="154" t="s">
        <v>382</v>
      </c>
      <c r="B40" s="153" t="s">
        <v>135</v>
      </c>
      <c r="C40" s="152" t="s">
        <v>379</v>
      </c>
      <c r="D40" s="150"/>
      <c r="E40" s="151" t="s">
        <v>240</v>
      </c>
      <c r="F40" s="149"/>
    </row>
    <row r="41" spans="1:6" ht="48" customHeight="1" x14ac:dyDescent="0.25">
      <c r="A41" s="154" t="s">
        <v>381</v>
      </c>
      <c r="B41" s="153" t="s">
        <v>135</v>
      </c>
      <c r="C41" s="152" t="s">
        <v>379</v>
      </c>
      <c r="D41" s="150"/>
      <c r="E41" s="151" t="s">
        <v>240</v>
      </c>
      <c r="F41" s="149"/>
    </row>
    <row r="42" spans="1:6" ht="46.05" customHeight="1" x14ac:dyDescent="0.25">
      <c r="A42" s="154" t="s">
        <v>380</v>
      </c>
      <c r="B42" s="153" t="s">
        <v>135</v>
      </c>
      <c r="C42" s="152" t="s">
        <v>379</v>
      </c>
      <c r="D42" s="150"/>
      <c r="E42" s="151" t="s">
        <v>240</v>
      </c>
      <c r="F42" s="149"/>
    </row>
    <row r="43" spans="1:6" s="145" customFormat="1" ht="52.05" customHeight="1" x14ac:dyDescent="0.25">
      <c r="A43" s="154" t="s">
        <v>378</v>
      </c>
      <c r="B43" s="153" t="s">
        <v>267</v>
      </c>
      <c r="C43" s="152" t="s">
        <v>139</v>
      </c>
      <c r="D43" s="171"/>
      <c r="E43" s="151" t="s">
        <v>240</v>
      </c>
      <c r="F43" s="149"/>
    </row>
    <row r="44" spans="1:6" ht="58.95" customHeight="1" x14ac:dyDescent="0.25">
      <c r="A44" s="154" t="s">
        <v>377</v>
      </c>
      <c r="B44" s="153" t="s">
        <v>267</v>
      </c>
      <c r="C44" s="152" t="s">
        <v>139</v>
      </c>
      <c r="D44" s="150"/>
      <c r="E44" s="151" t="s">
        <v>240</v>
      </c>
      <c r="F44" s="149"/>
    </row>
    <row r="45" spans="1:6" ht="63" customHeight="1" x14ac:dyDescent="0.25">
      <c r="A45" s="154" t="s">
        <v>376</v>
      </c>
      <c r="B45" s="153" t="s">
        <v>135</v>
      </c>
      <c r="C45" s="152" t="s">
        <v>140</v>
      </c>
      <c r="D45" s="150"/>
      <c r="E45" s="151" t="s">
        <v>240</v>
      </c>
      <c r="F45" s="149"/>
    </row>
    <row r="46" spans="1:6" ht="43.95" customHeight="1" x14ac:dyDescent="0.25">
      <c r="A46" s="154" t="s">
        <v>375</v>
      </c>
      <c r="B46" s="153" t="s">
        <v>135</v>
      </c>
      <c r="C46" s="152" t="s">
        <v>140</v>
      </c>
      <c r="D46" s="151" t="s">
        <v>240</v>
      </c>
      <c r="E46" s="150"/>
      <c r="F46" s="149"/>
    </row>
    <row r="47" spans="1:6" ht="58.95" customHeight="1" x14ac:dyDescent="0.25">
      <c r="A47" s="154" t="s">
        <v>374</v>
      </c>
      <c r="B47" s="153" t="s">
        <v>135</v>
      </c>
      <c r="C47" s="152" t="s">
        <v>259</v>
      </c>
      <c r="D47" s="150"/>
      <c r="E47" s="151" t="s">
        <v>240</v>
      </c>
      <c r="F47" s="149"/>
    </row>
    <row r="48" spans="1:6" s="145" customFormat="1" ht="15.75" customHeight="1" x14ac:dyDescent="0.25">
      <c r="A48" s="148" t="s">
        <v>239</v>
      </c>
      <c r="B48" s="146"/>
      <c r="C48" s="146"/>
      <c r="D48" s="147">
        <f>SUM(D22:D47)</f>
        <v>0</v>
      </c>
      <c r="E48" s="147">
        <f>(SUM(E22:E47))*2</f>
        <v>0</v>
      </c>
      <c r="F48" s="146"/>
    </row>
    <row r="49" spans="1:6" ht="24" customHeight="1" x14ac:dyDescent="0.25">
      <c r="A49" s="233" t="s">
        <v>142</v>
      </c>
      <c r="B49" s="233"/>
      <c r="C49" s="233"/>
      <c r="D49" s="156"/>
      <c r="E49" s="156"/>
      <c r="F49" s="155"/>
    </row>
    <row r="50" spans="1:6" ht="64.05" customHeight="1" x14ac:dyDescent="0.25">
      <c r="A50" s="233" t="s">
        <v>143</v>
      </c>
      <c r="B50" s="233"/>
      <c r="C50" s="233"/>
      <c r="D50" s="156"/>
      <c r="E50" s="156"/>
      <c r="F50" s="155"/>
    </row>
    <row r="51" spans="1:6" s="145" customFormat="1" ht="91.95" customHeight="1" x14ac:dyDescent="0.25">
      <c r="A51" s="154" t="s">
        <v>373</v>
      </c>
      <c r="B51" s="153" t="s">
        <v>135</v>
      </c>
      <c r="C51" s="152" t="s">
        <v>372</v>
      </c>
      <c r="D51" s="171"/>
      <c r="E51" s="151" t="s">
        <v>240</v>
      </c>
      <c r="F51" s="149"/>
    </row>
    <row r="52" spans="1:6" ht="70.05" customHeight="1" x14ac:dyDescent="0.25">
      <c r="A52" s="154" t="s">
        <v>371</v>
      </c>
      <c r="B52" s="153" t="s">
        <v>135</v>
      </c>
      <c r="C52" s="152" t="s">
        <v>370</v>
      </c>
      <c r="D52" s="150"/>
      <c r="E52" s="151" t="s">
        <v>240</v>
      </c>
      <c r="F52" s="149"/>
    </row>
    <row r="53" spans="1:6" ht="52.95" customHeight="1" x14ac:dyDescent="0.25">
      <c r="A53" s="154" t="s">
        <v>369</v>
      </c>
      <c r="B53" s="153" t="s">
        <v>135</v>
      </c>
      <c r="C53" s="152" t="s">
        <v>368</v>
      </c>
      <c r="D53" s="150"/>
      <c r="E53" s="151" t="s">
        <v>240</v>
      </c>
      <c r="F53" s="149"/>
    </row>
    <row r="54" spans="1:6" ht="42" customHeight="1" x14ac:dyDescent="0.25">
      <c r="A54" s="168" t="s">
        <v>367</v>
      </c>
      <c r="B54" s="167"/>
      <c r="C54" s="166"/>
      <c r="D54" s="165" t="s">
        <v>240</v>
      </c>
      <c r="E54" s="165" t="s">
        <v>240</v>
      </c>
      <c r="F54" s="164"/>
    </row>
    <row r="55" spans="1:6" ht="43.05" customHeight="1" x14ac:dyDescent="0.25">
      <c r="A55" s="154" t="s">
        <v>366</v>
      </c>
      <c r="B55" s="153" t="s">
        <v>135</v>
      </c>
      <c r="C55" s="152" t="s">
        <v>357</v>
      </c>
      <c r="D55" s="150"/>
      <c r="E55" s="151" t="s">
        <v>240</v>
      </c>
      <c r="F55" s="149"/>
    </row>
    <row r="56" spans="1:6" ht="52.05" customHeight="1" x14ac:dyDescent="0.25">
      <c r="A56" s="154" t="s">
        <v>365</v>
      </c>
      <c r="B56" s="153" t="s">
        <v>135</v>
      </c>
      <c r="C56" s="152" t="s">
        <v>357</v>
      </c>
      <c r="D56" s="150"/>
      <c r="E56" s="151" t="s">
        <v>240</v>
      </c>
      <c r="F56" s="149"/>
    </row>
    <row r="57" spans="1:6" s="145" customFormat="1" ht="58.05" customHeight="1" x14ac:dyDescent="0.25">
      <c r="A57" s="163" t="s">
        <v>364</v>
      </c>
      <c r="B57" s="153" t="s">
        <v>267</v>
      </c>
      <c r="C57" s="152" t="s">
        <v>363</v>
      </c>
      <c r="D57" s="171"/>
      <c r="E57" s="151" t="s">
        <v>240</v>
      </c>
      <c r="F57" s="149"/>
    </row>
    <row r="58" spans="1:6" s="145" customFormat="1" ht="84" customHeight="1" x14ac:dyDescent="0.25">
      <c r="A58" s="163" t="s">
        <v>362</v>
      </c>
      <c r="B58" s="153" t="s">
        <v>267</v>
      </c>
      <c r="C58" s="152" t="s">
        <v>357</v>
      </c>
      <c r="D58" s="171"/>
      <c r="E58" s="151" t="s">
        <v>240</v>
      </c>
      <c r="F58" s="149"/>
    </row>
    <row r="59" spans="1:6" s="145" customFormat="1" ht="52.05" customHeight="1" x14ac:dyDescent="0.25">
      <c r="A59" s="163" t="s">
        <v>361</v>
      </c>
      <c r="B59" s="153" t="s">
        <v>267</v>
      </c>
      <c r="C59" s="152" t="s">
        <v>357</v>
      </c>
      <c r="D59" s="171"/>
      <c r="E59" s="151" t="s">
        <v>240</v>
      </c>
      <c r="F59" s="149"/>
    </row>
    <row r="60" spans="1:6" s="145" customFormat="1" ht="61.05" customHeight="1" x14ac:dyDescent="0.25">
      <c r="A60" s="163" t="s">
        <v>360</v>
      </c>
      <c r="B60" s="153" t="s">
        <v>267</v>
      </c>
      <c r="C60" s="152" t="s">
        <v>359</v>
      </c>
      <c r="D60" s="171"/>
      <c r="E60" s="151" t="s">
        <v>240</v>
      </c>
      <c r="F60" s="149"/>
    </row>
    <row r="61" spans="1:6" s="145" customFormat="1" ht="85.05" customHeight="1" x14ac:dyDescent="0.25">
      <c r="A61" s="163" t="s">
        <v>358</v>
      </c>
      <c r="B61" s="153" t="s">
        <v>267</v>
      </c>
      <c r="C61" s="152" t="s">
        <v>357</v>
      </c>
      <c r="D61" s="171"/>
      <c r="E61" s="151" t="s">
        <v>240</v>
      </c>
      <c r="F61" s="149"/>
    </row>
    <row r="62" spans="1:6" s="145" customFormat="1" ht="46.95" customHeight="1" x14ac:dyDescent="0.25">
      <c r="A62" s="168" t="s">
        <v>356</v>
      </c>
      <c r="B62" s="167"/>
      <c r="C62" s="166"/>
      <c r="D62" s="165" t="s">
        <v>240</v>
      </c>
      <c r="E62" s="165" t="s">
        <v>240</v>
      </c>
      <c r="F62" s="164"/>
    </row>
    <row r="63" spans="1:6" s="145" customFormat="1" ht="49.05" customHeight="1" x14ac:dyDescent="0.25">
      <c r="A63" s="154" t="s">
        <v>355</v>
      </c>
      <c r="B63" s="153" t="s">
        <v>267</v>
      </c>
      <c r="C63" s="152" t="s">
        <v>144</v>
      </c>
      <c r="D63" s="171"/>
      <c r="E63" s="151" t="s">
        <v>240</v>
      </c>
      <c r="F63" s="149"/>
    </row>
    <row r="64" spans="1:6" s="145" customFormat="1" ht="61.95" customHeight="1" x14ac:dyDescent="0.25">
      <c r="A64" s="154" t="s">
        <v>354</v>
      </c>
      <c r="B64" s="153" t="s">
        <v>267</v>
      </c>
      <c r="C64" s="152" t="s">
        <v>144</v>
      </c>
      <c r="D64" s="171"/>
      <c r="E64" s="151" t="s">
        <v>240</v>
      </c>
      <c r="F64" s="149"/>
    </row>
    <row r="65" spans="1:6" s="145" customFormat="1" ht="55.05" customHeight="1" x14ac:dyDescent="0.25">
      <c r="A65" s="154" t="s">
        <v>353</v>
      </c>
      <c r="B65" s="153" t="s">
        <v>267</v>
      </c>
      <c r="C65" s="152" t="s">
        <v>144</v>
      </c>
      <c r="D65" s="171"/>
      <c r="E65" s="151" t="s">
        <v>240</v>
      </c>
      <c r="F65" s="149"/>
    </row>
    <row r="66" spans="1:6" s="145" customFormat="1" ht="70.95" customHeight="1" x14ac:dyDescent="0.25">
      <c r="A66" s="154" t="s">
        <v>352</v>
      </c>
      <c r="B66" s="153" t="s">
        <v>349</v>
      </c>
      <c r="C66" s="152" t="s">
        <v>144</v>
      </c>
      <c r="D66" s="171"/>
      <c r="E66" s="151" t="s">
        <v>240</v>
      </c>
      <c r="F66" s="149"/>
    </row>
    <row r="67" spans="1:6" s="145" customFormat="1" ht="40.049999999999997" customHeight="1" x14ac:dyDescent="0.25">
      <c r="A67" s="154" t="s">
        <v>351</v>
      </c>
      <c r="B67" s="153" t="s">
        <v>349</v>
      </c>
      <c r="C67" s="152" t="s">
        <v>144</v>
      </c>
      <c r="D67" s="151" t="s">
        <v>240</v>
      </c>
      <c r="E67" s="171"/>
      <c r="F67" s="149"/>
    </row>
    <row r="68" spans="1:6" s="145" customFormat="1" ht="49.05" customHeight="1" x14ac:dyDescent="0.25">
      <c r="A68" s="154" t="s">
        <v>350</v>
      </c>
      <c r="B68" s="153" t="s">
        <v>349</v>
      </c>
      <c r="C68" s="152" t="s">
        <v>144</v>
      </c>
      <c r="D68" s="171"/>
      <c r="E68" s="151" t="s">
        <v>240</v>
      </c>
      <c r="F68" s="149"/>
    </row>
    <row r="69" spans="1:6" s="145" customFormat="1" ht="15.75" customHeight="1" x14ac:dyDescent="0.25">
      <c r="A69" s="148" t="s">
        <v>239</v>
      </c>
      <c r="B69" s="146"/>
      <c r="C69" s="146"/>
      <c r="D69" s="147">
        <f>SUM(D51:D68)</f>
        <v>0</v>
      </c>
      <c r="E69" s="147">
        <f>(SUM(E51:E68))*2</f>
        <v>0</v>
      </c>
      <c r="F69" s="146"/>
    </row>
    <row r="70" spans="1:6" ht="28.05" customHeight="1" x14ac:dyDescent="0.25">
      <c r="A70" s="233" t="s">
        <v>145</v>
      </c>
      <c r="B70" s="233"/>
      <c r="C70" s="233"/>
      <c r="D70" s="183"/>
      <c r="E70" s="183"/>
      <c r="F70" s="155"/>
    </row>
    <row r="71" spans="1:6" ht="46.05" customHeight="1" x14ac:dyDescent="0.25">
      <c r="A71" s="233" t="s">
        <v>348</v>
      </c>
      <c r="B71" s="233"/>
      <c r="C71" s="233"/>
      <c r="D71" s="183"/>
      <c r="E71" s="183"/>
      <c r="F71" s="155"/>
    </row>
    <row r="72" spans="1:6" ht="28.05" customHeight="1" x14ac:dyDescent="0.25">
      <c r="A72" s="179" t="s">
        <v>347</v>
      </c>
      <c r="B72" s="178"/>
      <c r="C72" s="179"/>
      <c r="D72" s="182"/>
      <c r="E72" s="182"/>
      <c r="F72" s="176"/>
    </row>
    <row r="73" spans="1:6" ht="40.950000000000003" customHeight="1" x14ac:dyDescent="0.25">
      <c r="A73" s="154" t="s">
        <v>346</v>
      </c>
      <c r="B73" s="153" t="s">
        <v>135</v>
      </c>
      <c r="C73" s="152" t="s">
        <v>146</v>
      </c>
      <c r="D73" s="150"/>
      <c r="E73" s="151" t="s">
        <v>240</v>
      </c>
      <c r="F73" s="149"/>
    </row>
    <row r="74" spans="1:6" ht="79.05" customHeight="1" x14ac:dyDescent="0.25">
      <c r="A74" s="154" t="s">
        <v>345</v>
      </c>
      <c r="B74" s="153" t="s">
        <v>135</v>
      </c>
      <c r="C74" s="152" t="s">
        <v>146</v>
      </c>
      <c r="D74" s="150"/>
      <c r="E74" s="151" t="s">
        <v>240</v>
      </c>
      <c r="F74" s="149"/>
    </row>
    <row r="75" spans="1:6" ht="42" customHeight="1" x14ac:dyDescent="0.25">
      <c r="A75" s="154" t="s">
        <v>344</v>
      </c>
      <c r="B75" s="153" t="s">
        <v>135</v>
      </c>
      <c r="C75" s="152" t="s">
        <v>141</v>
      </c>
      <c r="D75" s="150"/>
      <c r="E75" s="151" t="s">
        <v>240</v>
      </c>
      <c r="F75" s="149"/>
    </row>
    <row r="76" spans="1:6" ht="67.05" customHeight="1" x14ac:dyDescent="0.25">
      <c r="A76" s="154" t="s">
        <v>343</v>
      </c>
      <c r="B76" s="153" t="s">
        <v>135</v>
      </c>
      <c r="C76" s="152" t="s">
        <v>147</v>
      </c>
      <c r="D76" s="150"/>
      <c r="E76" s="151" t="s">
        <v>240</v>
      </c>
      <c r="F76" s="149"/>
    </row>
    <row r="77" spans="1:6" ht="15.75" customHeight="1" x14ac:dyDescent="0.25">
      <c r="A77" s="148" t="s">
        <v>239</v>
      </c>
      <c r="B77" s="146"/>
      <c r="C77" s="146"/>
      <c r="D77" s="147">
        <f>SUM(D73:D76)</f>
        <v>0</v>
      </c>
      <c r="E77" s="160"/>
      <c r="F77" s="146"/>
    </row>
    <row r="78" spans="1:6" ht="30" customHeight="1" x14ac:dyDescent="0.25">
      <c r="A78" s="233" t="s">
        <v>148</v>
      </c>
      <c r="B78" s="233"/>
      <c r="C78" s="233"/>
      <c r="D78" s="156"/>
      <c r="E78" s="156"/>
      <c r="F78" s="155"/>
    </row>
    <row r="79" spans="1:6" ht="30" customHeight="1" x14ac:dyDescent="0.25">
      <c r="A79" s="233" t="s">
        <v>342</v>
      </c>
      <c r="B79" s="233"/>
      <c r="C79" s="233"/>
      <c r="D79" s="156"/>
      <c r="E79" s="156"/>
      <c r="F79" s="155"/>
    </row>
    <row r="80" spans="1:6" s="145" customFormat="1" ht="45" customHeight="1" x14ac:dyDescent="0.25">
      <c r="A80" s="154" t="s">
        <v>341</v>
      </c>
      <c r="B80" s="153" t="s">
        <v>135</v>
      </c>
      <c r="C80" s="152" t="s">
        <v>340</v>
      </c>
      <c r="D80" s="151" t="s">
        <v>240</v>
      </c>
      <c r="E80" s="171"/>
      <c r="F80" s="149"/>
    </row>
    <row r="81" spans="1:6" ht="61.05" customHeight="1" x14ac:dyDescent="0.25">
      <c r="A81" s="154" t="s">
        <v>339</v>
      </c>
      <c r="B81" s="153" t="s">
        <v>135</v>
      </c>
      <c r="C81" s="152" t="s">
        <v>149</v>
      </c>
      <c r="D81" s="150"/>
      <c r="E81" s="151" t="s">
        <v>240</v>
      </c>
      <c r="F81" s="149"/>
    </row>
    <row r="82" spans="1:6" ht="42" customHeight="1" x14ac:dyDescent="0.25">
      <c r="A82" s="154" t="s">
        <v>338</v>
      </c>
      <c r="B82" s="153" t="s">
        <v>135</v>
      </c>
      <c r="C82" s="152" t="s">
        <v>149</v>
      </c>
      <c r="D82" s="151" t="s">
        <v>240</v>
      </c>
      <c r="E82" s="150"/>
      <c r="F82" s="149"/>
    </row>
    <row r="83" spans="1:6" ht="45" customHeight="1" x14ac:dyDescent="0.25">
      <c r="A83" s="154" t="s">
        <v>337</v>
      </c>
      <c r="B83" s="153" t="s">
        <v>135</v>
      </c>
      <c r="C83" s="152" t="s">
        <v>149</v>
      </c>
      <c r="D83" s="150"/>
      <c r="E83" s="151" t="s">
        <v>240</v>
      </c>
      <c r="F83" s="149"/>
    </row>
    <row r="84" spans="1:6" ht="57" customHeight="1" x14ac:dyDescent="0.25">
      <c r="A84" s="154" t="s">
        <v>336</v>
      </c>
      <c r="B84" s="153" t="s">
        <v>135</v>
      </c>
      <c r="C84" s="152" t="s">
        <v>149</v>
      </c>
      <c r="D84" s="150"/>
      <c r="E84" s="151" t="s">
        <v>240</v>
      </c>
      <c r="F84" s="149"/>
    </row>
    <row r="85" spans="1:6" s="145" customFormat="1" ht="15.75" customHeight="1" x14ac:dyDescent="0.25">
      <c r="A85" s="148" t="s">
        <v>239</v>
      </c>
      <c r="B85" s="146"/>
      <c r="C85" s="146"/>
      <c r="D85" s="147">
        <f>SUM(D80:D84)</f>
        <v>0</v>
      </c>
      <c r="E85" s="147">
        <f>(SUM(E80:E84))*2</f>
        <v>0</v>
      </c>
      <c r="F85" s="181"/>
    </row>
    <row r="86" spans="1:6" ht="30" customHeight="1" x14ac:dyDescent="0.25">
      <c r="A86" s="233" t="s">
        <v>150</v>
      </c>
      <c r="B86" s="233"/>
      <c r="C86" s="233"/>
      <c r="D86" s="156"/>
      <c r="E86" s="156"/>
      <c r="F86" s="155"/>
    </row>
    <row r="87" spans="1:6" ht="46.95" customHeight="1" x14ac:dyDescent="0.25">
      <c r="A87" s="233" t="s">
        <v>335</v>
      </c>
      <c r="B87" s="233"/>
      <c r="C87" s="233"/>
      <c r="D87" s="156"/>
      <c r="E87" s="156"/>
      <c r="F87" s="155"/>
    </row>
    <row r="88" spans="1:6" s="175" customFormat="1" ht="30" customHeight="1" x14ac:dyDescent="0.25">
      <c r="A88" s="179" t="s">
        <v>334</v>
      </c>
      <c r="B88" s="178"/>
      <c r="C88" s="177"/>
      <c r="D88" s="180"/>
      <c r="E88" s="180"/>
      <c r="F88" s="176"/>
    </row>
    <row r="89" spans="1:6" ht="34.950000000000003" customHeight="1" x14ac:dyDescent="0.25">
      <c r="A89" s="154" t="s">
        <v>333</v>
      </c>
      <c r="B89" s="153" t="s">
        <v>135</v>
      </c>
      <c r="C89" s="152" t="s">
        <v>151</v>
      </c>
      <c r="D89" s="150"/>
      <c r="E89" s="151" t="s">
        <v>240</v>
      </c>
      <c r="F89" s="149"/>
    </row>
    <row r="90" spans="1:6" ht="34.049999999999997" customHeight="1" x14ac:dyDescent="0.25">
      <c r="A90" s="154" t="s">
        <v>332</v>
      </c>
      <c r="B90" s="153" t="s">
        <v>135</v>
      </c>
      <c r="C90" s="152" t="s">
        <v>151</v>
      </c>
      <c r="D90" s="150"/>
      <c r="E90" s="151" t="s">
        <v>240</v>
      </c>
      <c r="F90" s="149"/>
    </row>
    <row r="91" spans="1:6" ht="28.95" customHeight="1" x14ac:dyDescent="0.25">
      <c r="A91" s="154" t="s">
        <v>331</v>
      </c>
      <c r="B91" s="153" t="s">
        <v>135</v>
      </c>
      <c r="C91" s="152" t="s">
        <v>151</v>
      </c>
      <c r="D91" s="150"/>
      <c r="E91" s="151" t="s">
        <v>240</v>
      </c>
      <c r="F91" s="149"/>
    </row>
    <row r="92" spans="1:6" s="175" customFormat="1" ht="48" customHeight="1" x14ac:dyDescent="0.25">
      <c r="A92" s="179" t="s">
        <v>330</v>
      </c>
      <c r="B92" s="178"/>
      <c r="C92" s="177"/>
      <c r="D92" s="165" t="s">
        <v>240</v>
      </c>
      <c r="E92" s="165" t="s">
        <v>240</v>
      </c>
      <c r="F92" s="176"/>
    </row>
    <row r="93" spans="1:6" ht="34.049999999999997" customHeight="1" x14ac:dyDescent="0.25">
      <c r="A93" s="154" t="s">
        <v>329</v>
      </c>
      <c r="B93" s="153" t="s">
        <v>135</v>
      </c>
      <c r="C93" s="152" t="s">
        <v>152</v>
      </c>
      <c r="D93" s="150"/>
      <c r="E93" s="151" t="s">
        <v>240</v>
      </c>
      <c r="F93" s="149"/>
    </row>
    <row r="94" spans="1:6" ht="33" customHeight="1" x14ac:dyDescent="0.25">
      <c r="A94" s="154" t="s">
        <v>328</v>
      </c>
      <c r="B94" s="153" t="s">
        <v>135</v>
      </c>
      <c r="C94" s="152" t="s">
        <v>152</v>
      </c>
      <c r="D94" s="150"/>
      <c r="E94" s="151" t="s">
        <v>240</v>
      </c>
      <c r="F94" s="149"/>
    </row>
    <row r="95" spans="1:6" ht="39" customHeight="1" x14ac:dyDescent="0.25">
      <c r="A95" s="154" t="s">
        <v>327</v>
      </c>
      <c r="B95" s="153" t="s">
        <v>135</v>
      </c>
      <c r="C95" s="152" t="s">
        <v>152</v>
      </c>
      <c r="D95" s="150"/>
      <c r="E95" s="151" t="s">
        <v>240</v>
      </c>
      <c r="F95" s="149"/>
    </row>
    <row r="96" spans="1:6" ht="49.05" customHeight="1" x14ac:dyDescent="0.25">
      <c r="A96" s="154" t="s">
        <v>326</v>
      </c>
      <c r="B96" s="153" t="s">
        <v>135</v>
      </c>
      <c r="C96" s="152" t="s">
        <v>152</v>
      </c>
      <c r="D96" s="150"/>
      <c r="E96" s="151" t="s">
        <v>240</v>
      </c>
      <c r="F96" s="149"/>
    </row>
    <row r="97" spans="1:6" ht="15.75" customHeight="1" x14ac:dyDescent="0.25">
      <c r="A97" s="162" t="s">
        <v>239</v>
      </c>
      <c r="B97" s="146"/>
      <c r="C97" s="146"/>
      <c r="D97" s="161">
        <f>SUM(D89:D96)</f>
        <v>0</v>
      </c>
      <c r="E97" s="160"/>
      <c r="F97" s="146"/>
    </row>
    <row r="98" spans="1:6" ht="28.95" customHeight="1" x14ac:dyDescent="0.25">
      <c r="A98" s="233" t="s">
        <v>153</v>
      </c>
      <c r="B98" s="233"/>
      <c r="C98" s="233"/>
      <c r="D98" s="174"/>
      <c r="E98" s="173"/>
      <c r="F98" s="155"/>
    </row>
    <row r="99" spans="1:6" ht="46.95" customHeight="1" x14ac:dyDescent="0.25">
      <c r="A99" s="233" t="s">
        <v>154</v>
      </c>
      <c r="B99" s="233"/>
      <c r="C99" s="233"/>
      <c r="D99" s="156"/>
      <c r="E99" s="156"/>
      <c r="F99" s="155"/>
    </row>
    <row r="100" spans="1:6" ht="64.95" customHeight="1" x14ac:dyDescent="0.25">
      <c r="A100" s="163" t="s">
        <v>325</v>
      </c>
      <c r="B100" s="153" t="s">
        <v>135</v>
      </c>
      <c r="C100" s="152" t="s">
        <v>155</v>
      </c>
      <c r="D100" s="150"/>
      <c r="E100" s="151" t="s">
        <v>240</v>
      </c>
      <c r="F100" s="149"/>
    </row>
    <row r="101" spans="1:6" ht="34.950000000000003" customHeight="1" x14ac:dyDescent="0.25">
      <c r="A101" s="170" t="s">
        <v>324</v>
      </c>
      <c r="B101" s="167"/>
      <c r="C101" s="166"/>
      <c r="D101" s="165" t="s">
        <v>240</v>
      </c>
      <c r="E101" s="165" t="s">
        <v>240</v>
      </c>
      <c r="F101" s="164"/>
    </row>
    <row r="102" spans="1:6" ht="28.05" customHeight="1" x14ac:dyDescent="0.25">
      <c r="A102" s="154" t="s">
        <v>323</v>
      </c>
      <c r="B102" s="153" t="s">
        <v>135</v>
      </c>
      <c r="C102" s="152" t="s">
        <v>156</v>
      </c>
      <c r="D102" s="150"/>
      <c r="E102" s="151" t="s">
        <v>240</v>
      </c>
      <c r="F102" s="149"/>
    </row>
    <row r="103" spans="1:6" ht="39" customHeight="1" x14ac:dyDescent="0.25">
      <c r="A103" s="154" t="s">
        <v>322</v>
      </c>
      <c r="B103" s="153" t="s">
        <v>135</v>
      </c>
      <c r="C103" s="152" t="s">
        <v>156</v>
      </c>
      <c r="D103" s="150"/>
      <c r="E103" s="151" t="s">
        <v>240</v>
      </c>
      <c r="F103" s="149"/>
    </row>
    <row r="104" spans="1:6" ht="37.950000000000003" customHeight="1" x14ac:dyDescent="0.25">
      <c r="A104" s="154" t="s">
        <v>321</v>
      </c>
      <c r="B104" s="153" t="s">
        <v>135</v>
      </c>
      <c r="C104" s="152" t="s">
        <v>259</v>
      </c>
      <c r="D104" s="150"/>
      <c r="E104" s="151" t="s">
        <v>240</v>
      </c>
      <c r="F104" s="149"/>
    </row>
    <row r="105" spans="1:6" ht="48" customHeight="1" x14ac:dyDescent="0.25">
      <c r="A105" s="168" t="s">
        <v>320</v>
      </c>
      <c r="B105" s="167"/>
      <c r="C105" s="166"/>
      <c r="D105" s="165" t="s">
        <v>240</v>
      </c>
      <c r="E105" s="165" t="s">
        <v>240</v>
      </c>
      <c r="F105" s="164"/>
    </row>
    <row r="106" spans="1:6" ht="57" customHeight="1" x14ac:dyDescent="0.25">
      <c r="A106" s="154" t="s">
        <v>319</v>
      </c>
      <c r="B106" s="153" t="s">
        <v>135</v>
      </c>
      <c r="C106" s="152" t="s">
        <v>317</v>
      </c>
      <c r="D106" s="150"/>
      <c r="E106" s="151" t="s">
        <v>240</v>
      </c>
      <c r="F106" s="149"/>
    </row>
    <row r="107" spans="1:6" ht="51" customHeight="1" x14ac:dyDescent="0.25">
      <c r="A107" s="154" t="s">
        <v>318</v>
      </c>
      <c r="B107" s="153" t="s">
        <v>135</v>
      </c>
      <c r="C107" s="152" t="s">
        <v>317</v>
      </c>
      <c r="D107" s="150"/>
      <c r="E107" s="151" t="s">
        <v>240</v>
      </c>
      <c r="F107" s="149"/>
    </row>
    <row r="108" spans="1:6" ht="15.75" customHeight="1" x14ac:dyDescent="0.25">
      <c r="A108" s="162" t="s">
        <v>239</v>
      </c>
      <c r="B108" s="146"/>
      <c r="C108" s="146"/>
      <c r="D108" s="161">
        <f>SUM(D100:D107)</f>
        <v>0</v>
      </c>
      <c r="E108" s="160"/>
      <c r="F108" s="146"/>
    </row>
    <row r="109" spans="1:6" ht="31.95" customHeight="1" x14ac:dyDescent="0.25">
      <c r="A109" s="232" t="s">
        <v>157</v>
      </c>
      <c r="B109" s="232"/>
      <c r="C109" s="232"/>
      <c r="D109" s="174"/>
      <c r="E109" s="173"/>
      <c r="F109" s="155"/>
    </row>
    <row r="110" spans="1:6" ht="33" customHeight="1" x14ac:dyDescent="0.25">
      <c r="A110" s="233" t="s">
        <v>158</v>
      </c>
      <c r="B110" s="233"/>
      <c r="C110" s="233"/>
      <c r="D110" s="174"/>
      <c r="E110" s="173"/>
      <c r="F110" s="155"/>
    </row>
    <row r="111" spans="1:6" ht="45" customHeight="1" x14ac:dyDescent="0.25">
      <c r="A111" s="233" t="s">
        <v>316</v>
      </c>
      <c r="B111" s="233"/>
      <c r="C111" s="233"/>
      <c r="D111" s="156"/>
      <c r="E111" s="156"/>
      <c r="F111" s="155"/>
    </row>
    <row r="112" spans="1:6" ht="72" customHeight="1" x14ac:dyDescent="0.25">
      <c r="A112" s="154" t="s">
        <v>315</v>
      </c>
      <c r="B112" s="153" t="s">
        <v>135</v>
      </c>
      <c r="C112" s="152" t="s">
        <v>314</v>
      </c>
      <c r="D112" s="150"/>
      <c r="E112" s="151" t="s">
        <v>240</v>
      </c>
      <c r="F112" s="149"/>
    </row>
    <row r="113" spans="1:6" ht="36" customHeight="1" x14ac:dyDescent="0.25">
      <c r="A113" s="168" t="s">
        <v>313</v>
      </c>
      <c r="B113" s="167"/>
      <c r="C113" s="166"/>
      <c r="D113" s="165" t="s">
        <v>240</v>
      </c>
      <c r="E113" s="165" t="s">
        <v>240</v>
      </c>
      <c r="F113" s="164"/>
    </row>
    <row r="114" spans="1:6" ht="37.049999999999997" customHeight="1" x14ac:dyDescent="0.25">
      <c r="A114" s="154" t="s">
        <v>312</v>
      </c>
      <c r="B114" s="153" t="s">
        <v>135</v>
      </c>
      <c r="C114" s="152" t="s">
        <v>309</v>
      </c>
      <c r="D114" s="150"/>
      <c r="E114" s="151" t="s">
        <v>240</v>
      </c>
      <c r="F114" s="149"/>
    </row>
    <row r="115" spans="1:6" ht="37.950000000000003" customHeight="1" x14ac:dyDescent="0.25">
      <c r="A115" s="154" t="s">
        <v>311</v>
      </c>
      <c r="B115" s="153" t="s">
        <v>135</v>
      </c>
      <c r="C115" s="152" t="s">
        <v>309</v>
      </c>
      <c r="D115" s="150"/>
      <c r="E115" s="151" t="s">
        <v>240</v>
      </c>
      <c r="F115" s="149"/>
    </row>
    <row r="116" spans="1:6" ht="54" customHeight="1" x14ac:dyDescent="0.25">
      <c r="A116" s="154" t="s">
        <v>310</v>
      </c>
      <c r="B116" s="153" t="s">
        <v>135</v>
      </c>
      <c r="C116" s="152" t="s">
        <v>309</v>
      </c>
      <c r="D116" s="150"/>
      <c r="E116" s="151" t="s">
        <v>240</v>
      </c>
      <c r="F116" s="149"/>
    </row>
    <row r="117" spans="1:6" ht="55.95" customHeight="1" x14ac:dyDescent="0.25">
      <c r="A117" s="154" t="s">
        <v>308</v>
      </c>
      <c r="B117" s="153" t="s">
        <v>135</v>
      </c>
      <c r="C117" s="152" t="s">
        <v>307</v>
      </c>
      <c r="D117" s="150"/>
      <c r="E117" s="151" t="s">
        <v>240</v>
      </c>
      <c r="F117" s="149"/>
    </row>
    <row r="118" spans="1:6" ht="78" customHeight="1" x14ac:dyDescent="0.25">
      <c r="A118" s="154" t="s">
        <v>306</v>
      </c>
      <c r="B118" s="153" t="s">
        <v>135</v>
      </c>
      <c r="C118" s="152" t="s">
        <v>305</v>
      </c>
      <c r="D118" s="150"/>
      <c r="E118" s="151" t="s">
        <v>240</v>
      </c>
      <c r="F118" s="149"/>
    </row>
    <row r="119" spans="1:6" ht="66" customHeight="1" x14ac:dyDescent="0.25">
      <c r="A119" s="168" t="s">
        <v>304</v>
      </c>
      <c r="B119" s="167"/>
      <c r="C119" s="166"/>
      <c r="D119" s="165" t="s">
        <v>240</v>
      </c>
      <c r="E119" s="165" t="s">
        <v>240</v>
      </c>
      <c r="F119" s="164"/>
    </row>
    <row r="120" spans="1:6" ht="42" customHeight="1" x14ac:dyDescent="0.25">
      <c r="A120" s="154" t="s">
        <v>303</v>
      </c>
      <c r="B120" s="153" t="s">
        <v>135</v>
      </c>
      <c r="C120" s="152" t="s">
        <v>159</v>
      </c>
      <c r="D120" s="150"/>
      <c r="E120" s="151" t="s">
        <v>240</v>
      </c>
      <c r="F120" s="149"/>
    </row>
    <row r="121" spans="1:6" ht="42" customHeight="1" x14ac:dyDescent="0.25">
      <c r="A121" s="154" t="s">
        <v>302</v>
      </c>
      <c r="B121" s="153" t="s">
        <v>135</v>
      </c>
      <c r="C121" s="152" t="s">
        <v>159</v>
      </c>
      <c r="D121" s="150"/>
      <c r="E121" s="151" t="s">
        <v>240</v>
      </c>
      <c r="F121" s="149"/>
    </row>
    <row r="122" spans="1:6" ht="40.950000000000003" customHeight="1" x14ac:dyDescent="0.25">
      <c r="A122" s="154" t="s">
        <v>301</v>
      </c>
      <c r="B122" s="153" t="s">
        <v>135</v>
      </c>
      <c r="C122" s="152" t="s">
        <v>159</v>
      </c>
      <c r="D122" s="150"/>
      <c r="E122" s="151" t="s">
        <v>240</v>
      </c>
      <c r="F122" s="149"/>
    </row>
    <row r="123" spans="1:6" ht="52.05" customHeight="1" x14ac:dyDescent="0.25">
      <c r="A123" s="168" t="s">
        <v>300</v>
      </c>
      <c r="B123" s="167"/>
      <c r="C123" s="166"/>
      <c r="D123" s="165" t="s">
        <v>240</v>
      </c>
      <c r="E123" s="165" t="s">
        <v>240</v>
      </c>
      <c r="F123" s="164"/>
    </row>
    <row r="124" spans="1:6" ht="40.049999999999997" customHeight="1" x14ac:dyDescent="0.25">
      <c r="A124" s="154" t="s">
        <v>299</v>
      </c>
      <c r="B124" s="153" t="s">
        <v>135</v>
      </c>
      <c r="C124" s="152" t="s">
        <v>159</v>
      </c>
      <c r="D124" s="150"/>
      <c r="E124" s="151" t="s">
        <v>240</v>
      </c>
      <c r="F124" s="149"/>
    </row>
    <row r="125" spans="1:6" ht="42" customHeight="1" x14ac:dyDescent="0.25">
      <c r="A125" s="154" t="s">
        <v>298</v>
      </c>
      <c r="B125" s="153" t="s">
        <v>135</v>
      </c>
      <c r="C125" s="152" t="s">
        <v>159</v>
      </c>
      <c r="D125" s="150"/>
      <c r="E125" s="151" t="s">
        <v>240</v>
      </c>
      <c r="F125" s="149"/>
    </row>
    <row r="126" spans="1:6" ht="43.05" customHeight="1" x14ac:dyDescent="0.25">
      <c r="A126" s="154" t="s">
        <v>297</v>
      </c>
      <c r="B126" s="153" t="s">
        <v>135</v>
      </c>
      <c r="C126" s="152" t="s">
        <v>159</v>
      </c>
      <c r="D126" s="150"/>
      <c r="E126" s="151" t="s">
        <v>240</v>
      </c>
      <c r="F126" s="149"/>
    </row>
    <row r="127" spans="1:6" ht="45" customHeight="1" x14ac:dyDescent="0.25">
      <c r="A127" s="168" t="s">
        <v>296</v>
      </c>
      <c r="B127" s="167"/>
      <c r="C127" s="166"/>
      <c r="D127" s="165" t="s">
        <v>240</v>
      </c>
      <c r="E127" s="165" t="s">
        <v>240</v>
      </c>
      <c r="F127" s="164"/>
    </row>
    <row r="128" spans="1:6" ht="40.950000000000003" customHeight="1" x14ac:dyDescent="0.25">
      <c r="A128" s="154" t="s">
        <v>295</v>
      </c>
      <c r="B128" s="153" t="s">
        <v>135</v>
      </c>
      <c r="C128" s="152" t="s">
        <v>160</v>
      </c>
      <c r="D128" s="150"/>
      <c r="E128" s="151" t="s">
        <v>240</v>
      </c>
      <c r="F128" s="149"/>
    </row>
    <row r="129" spans="1:6" ht="54" customHeight="1" x14ac:dyDescent="0.25">
      <c r="A129" s="154" t="s">
        <v>294</v>
      </c>
      <c r="B129" s="153" t="s">
        <v>135</v>
      </c>
      <c r="C129" s="152" t="s">
        <v>160</v>
      </c>
      <c r="D129" s="150"/>
      <c r="E129" s="151" t="s">
        <v>240</v>
      </c>
      <c r="F129" s="149"/>
    </row>
    <row r="130" spans="1:6" ht="54" customHeight="1" x14ac:dyDescent="0.25">
      <c r="A130" s="168" t="s">
        <v>293</v>
      </c>
      <c r="B130" s="167" t="s">
        <v>292</v>
      </c>
      <c r="C130" s="166" t="s">
        <v>291</v>
      </c>
      <c r="D130" s="165" t="s">
        <v>240</v>
      </c>
      <c r="E130" s="165" t="s">
        <v>240</v>
      </c>
      <c r="F130" s="164"/>
    </row>
    <row r="131" spans="1:6" ht="33" customHeight="1" x14ac:dyDescent="0.25">
      <c r="A131" s="154" t="s">
        <v>290</v>
      </c>
      <c r="B131" s="153" t="s">
        <v>135</v>
      </c>
      <c r="C131" s="152" t="s">
        <v>138</v>
      </c>
      <c r="D131" s="150"/>
      <c r="E131" s="151" t="s">
        <v>240</v>
      </c>
      <c r="F131" s="149"/>
    </row>
    <row r="132" spans="1:6" ht="30" customHeight="1" x14ac:dyDescent="0.25">
      <c r="A132" s="154" t="s">
        <v>289</v>
      </c>
      <c r="B132" s="153" t="s">
        <v>135</v>
      </c>
      <c r="C132" s="152" t="s">
        <v>259</v>
      </c>
      <c r="D132" s="150"/>
      <c r="E132" s="151" t="s">
        <v>240</v>
      </c>
      <c r="F132" s="149"/>
    </row>
    <row r="133" spans="1:6" ht="37.049999999999997" customHeight="1" x14ac:dyDescent="0.25">
      <c r="A133" s="168" t="s">
        <v>288</v>
      </c>
      <c r="B133" s="167"/>
      <c r="C133" s="166"/>
      <c r="D133" s="165" t="s">
        <v>240</v>
      </c>
      <c r="E133" s="165" t="s">
        <v>240</v>
      </c>
      <c r="F133" s="164"/>
    </row>
    <row r="134" spans="1:6" ht="43.05" customHeight="1" x14ac:dyDescent="0.25">
      <c r="A134" s="154" t="s">
        <v>287</v>
      </c>
      <c r="B134" s="153" t="s">
        <v>135</v>
      </c>
      <c r="C134" s="152" t="s">
        <v>286</v>
      </c>
      <c r="D134" s="150"/>
      <c r="E134" s="151" t="s">
        <v>240</v>
      </c>
      <c r="F134" s="149"/>
    </row>
    <row r="135" spans="1:6" ht="34.950000000000003" customHeight="1" x14ac:dyDescent="0.25">
      <c r="A135" s="154" t="s">
        <v>285</v>
      </c>
      <c r="B135" s="153" t="s">
        <v>135</v>
      </c>
      <c r="C135" s="152" t="s">
        <v>259</v>
      </c>
      <c r="D135" s="150"/>
      <c r="E135" s="151" t="s">
        <v>240</v>
      </c>
      <c r="F135" s="149"/>
    </row>
    <row r="136" spans="1:6" ht="15.75" customHeight="1" x14ac:dyDescent="0.25">
      <c r="A136" s="162" t="s">
        <v>239</v>
      </c>
      <c r="B136" s="146"/>
      <c r="C136" s="146"/>
      <c r="D136" s="161">
        <f>SUM(D112:D135)</f>
        <v>0</v>
      </c>
      <c r="E136" s="160"/>
      <c r="F136" s="146"/>
    </row>
    <row r="137" spans="1:6" ht="43.95" customHeight="1" x14ac:dyDescent="0.25">
      <c r="A137" s="159" t="s">
        <v>161</v>
      </c>
      <c r="B137" s="158"/>
      <c r="C137" s="157"/>
      <c r="D137" s="156"/>
      <c r="E137" s="156"/>
      <c r="F137" s="155"/>
    </row>
    <row r="138" spans="1:6" ht="55.95" customHeight="1" x14ac:dyDescent="0.25">
      <c r="A138" s="159" t="s">
        <v>284</v>
      </c>
      <c r="B138" s="158"/>
      <c r="C138" s="157"/>
      <c r="D138" s="156"/>
      <c r="E138" s="156"/>
      <c r="F138" s="155"/>
    </row>
    <row r="139" spans="1:6" s="145" customFormat="1" ht="63" customHeight="1" x14ac:dyDescent="0.25">
      <c r="A139" s="163" t="s">
        <v>283</v>
      </c>
      <c r="B139" s="153"/>
      <c r="C139" s="152" t="s">
        <v>282</v>
      </c>
      <c r="D139" s="151" t="s">
        <v>240</v>
      </c>
      <c r="E139" s="171"/>
      <c r="F139" s="149"/>
    </row>
    <row r="140" spans="1:6" s="145" customFormat="1" ht="15.75" customHeight="1" x14ac:dyDescent="0.25">
      <c r="A140" s="148" t="s">
        <v>239</v>
      </c>
      <c r="B140" s="146"/>
      <c r="C140" s="146"/>
      <c r="D140" s="160"/>
      <c r="E140" s="147">
        <f>E139*2</f>
        <v>0</v>
      </c>
      <c r="F140" s="146"/>
    </row>
    <row r="141" spans="1:6" s="145" customFormat="1" ht="40.049999999999997" customHeight="1" x14ac:dyDescent="0.25">
      <c r="A141" s="159" t="s">
        <v>281</v>
      </c>
      <c r="B141" s="158"/>
      <c r="C141" s="157"/>
      <c r="D141" s="173"/>
      <c r="E141" s="172"/>
      <c r="F141" s="155"/>
    </row>
    <row r="142" spans="1:6" ht="55.95" customHeight="1" x14ac:dyDescent="0.25">
      <c r="A142" s="159" t="s">
        <v>280</v>
      </c>
      <c r="B142" s="158"/>
      <c r="C142" s="157"/>
      <c r="D142" s="156"/>
      <c r="E142" s="156"/>
      <c r="F142" s="155"/>
    </row>
    <row r="143" spans="1:6" ht="67.05" customHeight="1" x14ac:dyDescent="0.25">
      <c r="A143" s="163" t="s">
        <v>279</v>
      </c>
      <c r="B143" s="153" t="s">
        <v>135</v>
      </c>
      <c r="C143" s="152" t="s">
        <v>259</v>
      </c>
      <c r="D143" s="150"/>
      <c r="E143" s="151" t="s">
        <v>240</v>
      </c>
      <c r="F143" s="149"/>
    </row>
    <row r="144" spans="1:6" ht="49.95" customHeight="1" x14ac:dyDescent="0.25">
      <c r="A144" s="163" t="s">
        <v>278</v>
      </c>
      <c r="B144" s="153" t="s">
        <v>135</v>
      </c>
      <c r="C144" s="152" t="s">
        <v>277</v>
      </c>
      <c r="D144" s="150"/>
      <c r="E144" s="151" t="s">
        <v>240</v>
      </c>
      <c r="F144" s="149"/>
    </row>
    <row r="145" spans="1:6" ht="15.75" customHeight="1" x14ac:dyDescent="0.25">
      <c r="A145" s="162" t="s">
        <v>239</v>
      </c>
      <c r="B145" s="146"/>
      <c r="C145" s="146"/>
      <c r="D145" s="161">
        <f>SUM(D143:D144)</f>
        <v>0</v>
      </c>
      <c r="E145" s="160"/>
      <c r="F145" s="146"/>
    </row>
    <row r="146" spans="1:6" ht="27" customHeight="1" x14ac:dyDescent="0.25">
      <c r="A146" s="169" t="s">
        <v>163</v>
      </c>
      <c r="B146" s="158"/>
      <c r="C146" s="157"/>
      <c r="D146" s="156"/>
      <c r="E146" s="156"/>
      <c r="F146" s="155"/>
    </row>
    <row r="147" spans="1:6" ht="52.05" customHeight="1" x14ac:dyDescent="0.25">
      <c r="A147" s="159" t="s">
        <v>164</v>
      </c>
      <c r="B147" s="158"/>
      <c r="C147" s="157"/>
      <c r="D147" s="156"/>
      <c r="E147" s="156"/>
      <c r="F147" s="155"/>
    </row>
    <row r="148" spans="1:6" ht="67.95" customHeight="1" x14ac:dyDescent="0.25">
      <c r="A148" s="159" t="s">
        <v>276</v>
      </c>
      <c r="B148" s="158"/>
      <c r="C148" s="157"/>
      <c r="D148" s="156"/>
      <c r="E148" s="156"/>
      <c r="F148" s="155"/>
    </row>
    <row r="149" spans="1:6" ht="27" customHeight="1" x14ac:dyDescent="0.25">
      <c r="A149" s="168" t="s">
        <v>275</v>
      </c>
      <c r="B149" s="167"/>
      <c r="C149" s="166"/>
      <c r="D149" s="165" t="s">
        <v>240</v>
      </c>
      <c r="E149" s="165" t="s">
        <v>240</v>
      </c>
      <c r="F149" s="164"/>
    </row>
    <row r="150" spans="1:6" ht="40.950000000000003" customHeight="1" x14ac:dyDescent="0.25">
      <c r="A150" s="154" t="s">
        <v>274</v>
      </c>
      <c r="B150" s="153" t="s">
        <v>135</v>
      </c>
      <c r="C150" s="152" t="s">
        <v>165</v>
      </c>
      <c r="D150" s="150"/>
      <c r="E150" s="151" t="s">
        <v>240</v>
      </c>
      <c r="F150" s="149"/>
    </row>
    <row r="151" spans="1:6" s="145" customFormat="1" ht="42" customHeight="1" x14ac:dyDescent="0.25">
      <c r="A151" s="154" t="s">
        <v>273</v>
      </c>
      <c r="B151" s="153" t="s">
        <v>267</v>
      </c>
      <c r="C151" s="152" t="s">
        <v>272</v>
      </c>
      <c r="D151" s="171"/>
      <c r="E151" s="151" t="s">
        <v>240</v>
      </c>
      <c r="F151" s="149"/>
    </row>
    <row r="152" spans="1:6" s="145" customFormat="1" ht="55.05" customHeight="1" x14ac:dyDescent="0.25">
      <c r="A152" s="170" t="s">
        <v>271</v>
      </c>
      <c r="B152" s="167"/>
      <c r="C152" s="166"/>
      <c r="D152" s="165" t="s">
        <v>240</v>
      </c>
      <c r="E152" s="165" t="s">
        <v>240</v>
      </c>
      <c r="F152" s="164"/>
    </row>
    <row r="153" spans="1:6" s="145" customFormat="1" ht="49.05" customHeight="1" x14ac:dyDescent="0.25">
      <c r="A153" s="168" t="s">
        <v>270</v>
      </c>
      <c r="B153" s="167"/>
      <c r="C153" s="166"/>
      <c r="D153" s="165" t="s">
        <v>240</v>
      </c>
      <c r="E153" s="165" t="s">
        <v>240</v>
      </c>
      <c r="F153" s="164"/>
    </row>
    <row r="154" spans="1:6" s="145" customFormat="1" ht="42" customHeight="1" x14ac:dyDescent="0.25">
      <c r="A154" s="154" t="s">
        <v>269</v>
      </c>
      <c r="B154" s="153" t="s">
        <v>267</v>
      </c>
      <c r="C154" s="152" t="s">
        <v>166</v>
      </c>
      <c r="D154" s="171"/>
      <c r="E154" s="151" t="s">
        <v>240</v>
      </c>
      <c r="F154" s="149"/>
    </row>
    <row r="155" spans="1:6" s="145" customFormat="1" ht="49.05" customHeight="1" x14ac:dyDescent="0.25">
      <c r="A155" s="154" t="s">
        <v>268</v>
      </c>
      <c r="B155" s="153" t="s">
        <v>267</v>
      </c>
      <c r="C155" s="152" t="s">
        <v>166</v>
      </c>
      <c r="D155" s="171"/>
      <c r="E155" s="151" t="s">
        <v>240</v>
      </c>
      <c r="F155" s="149"/>
    </row>
    <row r="156" spans="1:6" s="145" customFormat="1" ht="49.05" customHeight="1" x14ac:dyDescent="0.25">
      <c r="A156" s="170" t="s">
        <v>266</v>
      </c>
      <c r="B156" s="167"/>
      <c r="C156" s="166"/>
      <c r="D156" s="165" t="s">
        <v>240</v>
      </c>
      <c r="E156" s="165" t="s">
        <v>240</v>
      </c>
      <c r="F156" s="164"/>
    </row>
    <row r="157" spans="1:6" s="145" customFormat="1" ht="15.75" customHeight="1" x14ac:dyDescent="0.25">
      <c r="A157" s="148" t="s">
        <v>239</v>
      </c>
      <c r="B157" s="146"/>
      <c r="C157" s="146"/>
      <c r="D157" s="147">
        <f>SUM(D150:D155)</f>
        <v>0</v>
      </c>
      <c r="E157" s="160"/>
      <c r="F157" s="146"/>
    </row>
    <row r="158" spans="1:6" ht="25.95" customHeight="1" x14ac:dyDescent="0.25">
      <c r="A158" s="169" t="s">
        <v>167</v>
      </c>
      <c r="B158" s="158"/>
      <c r="C158" s="157"/>
      <c r="D158" s="156"/>
      <c r="E158" s="156"/>
      <c r="F158" s="155"/>
    </row>
    <row r="159" spans="1:6" ht="25.95" customHeight="1" x14ac:dyDescent="0.25">
      <c r="A159" s="159" t="s">
        <v>168</v>
      </c>
      <c r="B159" s="158"/>
      <c r="C159" s="157"/>
      <c r="D159" s="156"/>
      <c r="E159" s="156"/>
      <c r="F159" s="155"/>
    </row>
    <row r="160" spans="1:6" ht="52.95" customHeight="1" x14ac:dyDescent="0.25">
      <c r="A160" s="159" t="s">
        <v>265</v>
      </c>
      <c r="B160" s="158"/>
      <c r="C160" s="157"/>
      <c r="D160" s="156"/>
      <c r="E160" s="156"/>
      <c r="F160" s="155"/>
    </row>
    <row r="161" spans="1:6" ht="39" customHeight="1" x14ac:dyDescent="0.25">
      <c r="A161" s="168" t="s">
        <v>264</v>
      </c>
      <c r="B161" s="167"/>
      <c r="C161" s="166"/>
      <c r="D161" s="165" t="s">
        <v>240</v>
      </c>
      <c r="E161" s="165" t="s">
        <v>240</v>
      </c>
      <c r="F161" s="164"/>
    </row>
    <row r="162" spans="1:6" ht="31.05" customHeight="1" x14ac:dyDescent="0.25">
      <c r="A162" s="163" t="s">
        <v>263</v>
      </c>
      <c r="B162" s="153" t="s">
        <v>135</v>
      </c>
      <c r="C162" s="152" t="s">
        <v>162</v>
      </c>
      <c r="D162" s="150"/>
      <c r="E162" s="151" t="s">
        <v>240</v>
      </c>
      <c r="F162" s="149"/>
    </row>
    <row r="163" spans="1:6" ht="28.95" customHeight="1" x14ac:dyDescent="0.25">
      <c r="A163" s="154" t="s">
        <v>262</v>
      </c>
      <c r="B163" s="153" t="s">
        <v>135</v>
      </c>
      <c r="C163" s="152" t="s">
        <v>259</v>
      </c>
      <c r="D163" s="150"/>
      <c r="E163" s="151" t="s">
        <v>240</v>
      </c>
      <c r="F163" s="149"/>
    </row>
    <row r="164" spans="1:6" ht="79.05" customHeight="1" x14ac:dyDescent="0.25">
      <c r="A164" s="154" t="s">
        <v>261</v>
      </c>
      <c r="B164" s="153" t="s">
        <v>135</v>
      </c>
      <c r="C164" s="152" t="s">
        <v>259</v>
      </c>
      <c r="D164" s="150"/>
      <c r="E164" s="151" t="s">
        <v>240</v>
      </c>
      <c r="F164" s="149"/>
    </row>
    <row r="165" spans="1:6" ht="70.95" customHeight="1" x14ac:dyDescent="0.25">
      <c r="A165" s="154" t="s">
        <v>260</v>
      </c>
      <c r="B165" s="153" t="s">
        <v>135</v>
      </c>
      <c r="C165" s="152" t="s">
        <v>259</v>
      </c>
      <c r="D165" s="150"/>
      <c r="E165" s="151" t="s">
        <v>240</v>
      </c>
      <c r="F165" s="149"/>
    </row>
    <row r="166" spans="1:6" ht="55.05" customHeight="1" x14ac:dyDescent="0.25">
      <c r="A166" s="154" t="s">
        <v>258</v>
      </c>
      <c r="B166" s="153" t="s">
        <v>135</v>
      </c>
      <c r="C166" s="152" t="s">
        <v>162</v>
      </c>
      <c r="D166" s="150"/>
      <c r="E166" s="151" t="s">
        <v>240</v>
      </c>
      <c r="F166" s="149"/>
    </row>
    <row r="167" spans="1:6" ht="40.950000000000003" customHeight="1" x14ac:dyDescent="0.25">
      <c r="A167" s="154" t="s">
        <v>257</v>
      </c>
      <c r="B167" s="153" t="s">
        <v>135</v>
      </c>
      <c r="C167" s="152" t="s">
        <v>162</v>
      </c>
      <c r="D167" s="150"/>
      <c r="E167" s="151" t="s">
        <v>240</v>
      </c>
      <c r="F167" s="149"/>
    </row>
    <row r="168" spans="1:6" ht="15.75" customHeight="1" x14ac:dyDescent="0.25">
      <c r="A168" s="162" t="s">
        <v>239</v>
      </c>
      <c r="B168" s="146"/>
      <c r="C168" s="146"/>
      <c r="D168" s="161">
        <f>SUM(D162:D167)</f>
        <v>0</v>
      </c>
      <c r="E168" s="160"/>
      <c r="F168" s="146"/>
    </row>
    <row r="169" spans="1:6" ht="25.95" customHeight="1" x14ac:dyDescent="0.25">
      <c r="A169" s="159" t="s">
        <v>169</v>
      </c>
      <c r="B169" s="158"/>
      <c r="C169" s="157"/>
      <c r="D169" s="156"/>
      <c r="E169" s="156"/>
      <c r="F169" s="155"/>
    </row>
    <row r="170" spans="1:6" ht="39" customHeight="1" x14ac:dyDescent="0.25">
      <c r="A170" s="159" t="s">
        <v>256</v>
      </c>
      <c r="B170" s="158"/>
      <c r="C170" s="157"/>
      <c r="D170" s="156"/>
      <c r="E170" s="156"/>
      <c r="F170" s="155"/>
    </row>
    <row r="171" spans="1:6" ht="88.95" customHeight="1" x14ac:dyDescent="0.25">
      <c r="A171" s="159" t="s">
        <v>255</v>
      </c>
      <c r="B171" s="158"/>
      <c r="C171" s="157"/>
      <c r="D171" s="156"/>
      <c r="E171" s="156"/>
      <c r="F171" s="155"/>
    </row>
    <row r="172" spans="1:6" ht="33" customHeight="1" x14ac:dyDescent="0.25">
      <c r="A172" s="154" t="s">
        <v>254</v>
      </c>
      <c r="B172" s="153" t="s">
        <v>135</v>
      </c>
      <c r="C172" s="152" t="s">
        <v>170</v>
      </c>
      <c r="D172" s="150"/>
      <c r="E172" s="151" t="s">
        <v>240</v>
      </c>
      <c r="F172" s="149"/>
    </row>
    <row r="173" spans="1:6" ht="58.05" customHeight="1" x14ac:dyDescent="0.25">
      <c r="A173" s="154" t="s">
        <v>253</v>
      </c>
      <c r="B173" s="153" t="s">
        <v>135</v>
      </c>
      <c r="C173" s="152" t="s">
        <v>252</v>
      </c>
      <c r="D173" s="150"/>
      <c r="E173" s="151" t="s">
        <v>240</v>
      </c>
      <c r="F173" s="149"/>
    </row>
    <row r="174" spans="1:6" ht="48" customHeight="1" x14ac:dyDescent="0.25">
      <c r="A174" s="154" t="s">
        <v>251</v>
      </c>
      <c r="B174" s="153" t="s">
        <v>135</v>
      </c>
      <c r="C174" s="152" t="s">
        <v>171</v>
      </c>
      <c r="D174" s="150"/>
      <c r="E174" s="151" t="s">
        <v>240</v>
      </c>
      <c r="F174" s="149"/>
    </row>
    <row r="175" spans="1:6" ht="46.05" customHeight="1" x14ac:dyDescent="0.25">
      <c r="A175" s="168" t="s">
        <v>250</v>
      </c>
      <c r="B175" s="167" t="s">
        <v>135</v>
      </c>
      <c r="C175" s="166" t="s">
        <v>171</v>
      </c>
      <c r="D175" s="165" t="s">
        <v>240</v>
      </c>
      <c r="E175" s="165" t="s">
        <v>240</v>
      </c>
      <c r="F175" s="164"/>
    </row>
    <row r="176" spans="1:6" ht="40.950000000000003" customHeight="1" x14ac:dyDescent="0.25">
      <c r="A176" s="154" t="s">
        <v>249</v>
      </c>
      <c r="B176" s="153" t="s">
        <v>135</v>
      </c>
      <c r="C176" s="152" t="s">
        <v>171</v>
      </c>
      <c r="D176" s="150"/>
      <c r="E176" s="151" t="s">
        <v>240</v>
      </c>
      <c r="F176" s="149"/>
    </row>
    <row r="177" spans="1:6" ht="45" customHeight="1" x14ac:dyDescent="0.25">
      <c r="A177" s="154" t="s">
        <v>248</v>
      </c>
      <c r="B177" s="153" t="s">
        <v>135</v>
      </c>
      <c r="C177" s="152" t="s">
        <v>171</v>
      </c>
      <c r="D177" s="150"/>
      <c r="E177" s="151" t="s">
        <v>240</v>
      </c>
      <c r="F177" s="149"/>
    </row>
    <row r="178" spans="1:6" ht="63" customHeight="1" x14ac:dyDescent="0.25">
      <c r="A178" s="163" t="s">
        <v>247</v>
      </c>
      <c r="B178" s="153" t="s">
        <v>135</v>
      </c>
      <c r="C178" s="152" t="s">
        <v>246</v>
      </c>
      <c r="D178" s="150"/>
      <c r="E178" s="151" t="s">
        <v>240</v>
      </c>
      <c r="F178" s="149"/>
    </row>
    <row r="179" spans="1:6" ht="15.75" customHeight="1" x14ac:dyDescent="0.25">
      <c r="A179" s="162" t="s">
        <v>239</v>
      </c>
      <c r="B179" s="146"/>
      <c r="C179" s="146"/>
      <c r="D179" s="161">
        <f>SUM(D172:D178)</f>
        <v>0</v>
      </c>
      <c r="E179" s="160"/>
      <c r="F179" s="146"/>
    </row>
    <row r="180" spans="1:6" ht="33" customHeight="1" x14ac:dyDescent="0.25">
      <c r="A180" s="159" t="s">
        <v>172</v>
      </c>
      <c r="B180" s="158"/>
      <c r="C180" s="157"/>
      <c r="D180" s="156"/>
      <c r="E180" s="156"/>
      <c r="F180" s="155"/>
    </row>
    <row r="181" spans="1:6" ht="58.05" customHeight="1" x14ac:dyDescent="0.25">
      <c r="A181" s="159" t="s">
        <v>245</v>
      </c>
      <c r="B181" s="158"/>
      <c r="C181" s="157"/>
      <c r="D181" s="156"/>
      <c r="E181" s="156"/>
      <c r="F181" s="155"/>
    </row>
    <row r="182" spans="1:6" ht="85.05" customHeight="1" x14ac:dyDescent="0.25">
      <c r="A182" s="154" t="s">
        <v>244</v>
      </c>
      <c r="B182" s="153" t="s">
        <v>135</v>
      </c>
      <c r="C182" s="152" t="s">
        <v>171</v>
      </c>
      <c r="D182" s="150"/>
      <c r="E182" s="151" t="s">
        <v>240</v>
      </c>
      <c r="F182" s="149"/>
    </row>
    <row r="183" spans="1:6" ht="51" customHeight="1" x14ac:dyDescent="0.25">
      <c r="A183" s="154" t="s">
        <v>243</v>
      </c>
      <c r="B183" s="153" t="s">
        <v>135</v>
      </c>
      <c r="C183" s="152" t="s">
        <v>173</v>
      </c>
      <c r="D183" s="150"/>
      <c r="E183" s="151" t="s">
        <v>240</v>
      </c>
      <c r="F183" s="149"/>
    </row>
    <row r="184" spans="1:6" ht="39" customHeight="1" x14ac:dyDescent="0.25">
      <c r="A184" s="154" t="s">
        <v>242</v>
      </c>
      <c r="B184" s="153" t="s">
        <v>135</v>
      </c>
      <c r="C184" s="152" t="s">
        <v>173</v>
      </c>
      <c r="D184" s="150"/>
      <c r="E184" s="151" t="s">
        <v>240</v>
      </c>
      <c r="F184" s="149"/>
    </row>
    <row r="185" spans="1:6" ht="40.049999999999997" customHeight="1" x14ac:dyDescent="0.25">
      <c r="A185" s="154" t="s">
        <v>241</v>
      </c>
      <c r="B185" s="153" t="s">
        <v>135</v>
      </c>
      <c r="C185" s="152" t="s">
        <v>174</v>
      </c>
      <c r="D185" s="151" t="s">
        <v>240</v>
      </c>
      <c r="E185" s="150"/>
      <c r="F185" s="149"/>
    </row>
    <row r="186" spans="1:6" s="145" customFormat="1" ht="15.75" customHeight="1" x14ac:dyDescent="0.25">
      <c r="A186" s="148" t="s">
        <v>239</v>
      </c>
      <c r="B186" s="146"/>
      <c r="C186" s="146"/>
      <c r="D186" s="147">
        <f>SUM(D182:D185)</f>
        <v>0</v>
      </c>
      <c r="E186" s="147">
        <f>E185*2</f>
        <v>0</v>
      </c>
      <c r="F186" s="146"/>
    </row>
    <row r="187" spans="1:6" ht="13.95" hidden="1" customHeight="1" x14ac:dyDescent="0.25">
      <c r="A187" s="144" t="s">
        <v>238</v>
      </c>
      <c r="B187" s="143"/>
      <c r="C187" s="143"/>
      <c r="D187" s="142">
        <f>D19+D48+D69+D77+D85+D97+D108+D136+D140+D145+D157+D168+D179+D186</f>
        <v>0</v>
      </c>
      <c r="E187" s="142">
        <f>E19+E48+E69+E77+E85+E97+E108+E136+E140+E145+E157+E168+E179+E186</f>
        <v>0</v>
      </c>
      <c r="F187" s="141"/>
    </row>
    <row r="188" spans="1:6" ht="15.75" customHeight="1" x14ac:dyDescent="0.25">
      <c r="A188" s="140" t="s">
        <v>237</v>
      </c>
      <c r="B188" s="139"/>
      <c r="C188" s="139"/>
      <c r="D188" s="234">
        <f>D187+E187</f>
        <v>0</v>
      </c>
      <c r="E188" s="235"/>
      <c r="F188" s="138"/>
    </row>
    <row r="189" spans="1:6" ht="15.75" customHeight="1" x14ac:dyDescent="0.25">
      <c r="D189" s="129"/>
      <c r="E189" s="129"/>
    </row>
    <row r="190" spans="1:6" ht="13.2" x14ac:dyDescent="0.25">
      <c r="A190" s="135" t="s">
        <v>236</v>
      </c>
      <c r="B190" s="131"/>
      <c r="C190" s="131"/>
      <c r="D190" s="130"/>
      <c r="E190" s="130"/>
    </row>
    <row r="191" spans="1:6" ht="26.4" x14ac:dyDescent="0.25">
      <c r="A191" s="137" t="s">
        <v>235</v>
      </c>
      <c r="B191" s="135"/>
      <c r="C191" s="131"/>
      <c r="D191" s="130"/>
      <c r="E191" s="130"/>
    </row>
    <row r="192" spans="1:6" ht="13.2" x14ac:dyDescent="0.25">
      <c r="A192" s="127" t="s">
        <v>234</v>
      </c>
      <c r="B192" s="135"/>
      <c r="C192" s="131"/>
      <c r="D192" s="130"/>
      <c r="E192" s="130"/>
    </row>
    <row r="193" spans="1:5" ht="13.2" x14ac:dyDescent="0.25">
      <c r="A193" s="136" t="s">
        <v>233</v>
      </c>
      <c r="B193" s="135"/>
      <c r="C193" s="131"/>
      <c r="D193" s="130"/>
      <c r="E193" s="130"/>
    </row>
    <row r="194" spans="1:5" ht="13.2" x14ac:dyDescent="0.25">
      <c r="B194" s="131"/>
      <c r="C194" s="131"/>
      <c r="D194" s="130"/>
      <c r="E194" s="130"/>
    </row>
    <row r="195" spans="1:5" ht="13.2" x14ac:dyDescent="0.25">
      <c r="B195" s="131"/>
      <c r="C195" s="131"/>
      <c r="D195" s="130"/>
      <c r="E195" s="130"/>
    </row>
    <row r="196" spans="1:5" ht="13.2" x14ac:dyDescent="0.25">
      <c r="B196" s="131"/>
      <c r="C196" s="131"/>
      <c r="D196" s="130"/>
      <c r="E196" s="130"/>
    </row>
    <row r="197" spans="1:5" ht="13.2" x14ac:dyDescent="0.25">
      <c r="A197" s="134" t="s">
        <v>83</v>
      </c>
      <c r="B197" s="131"/>
      <c r="C197" s="131"/>
      <c r="D197" s="130"/>
      <c r="E197" s="130"/>
    </row>
    <row r="198" spans="1:5" ht="13.2" x14ac:dyDescent="0.25">
      <c r="A198" s="133"/>
      <c r="B198" s="131"/>
      <c r="C198" s="131"/>
      <c r="D198" s="130"/>
      <c r="E198" s="130"/>
    </row>
    <row r="199" spans="1:5" ht="13.2" x14ac:dyDescent="0.25">
      <c r="A199" s="133"/>
      <c r="B199" s="131"/>
      <c r="C199" s="131"/>
      <c r="D199" s="130"/>
      <c r="E199" s="130"/>
    </row>
    <row r="200" spans="1:5" ht="13.2" x14ac:dyDescent="0.25">
      <c r="A200" s="133"/>
      <c r="B200" s="131"/>
      <c r="C200" s="131"/>
      <c r="D200" s="130"/>
      <c r="E200" s="130"/>
    </row>
    <row r="201" spans="1:5" ht="13.2" x14ac:dyDescent="0.25">
      <c r="A201" s="132" t="s">
        <v>84</v>
      </c>
      <c r="B201" s="131"/>
      <c r="C201" s="131"/>
      <c r="D201" s="130"/>
      <c r="E201" s="130"/>
    </row>
    <row r="202" spans="1:5" ht="13.2" x14ac:dyDescent="0.25">
      <c r="A202" s="133"/>
      <c r="B202" s="131"/>
      <c r="C202" s="131"/>
      <c r="D202" s="130"/>
      <c r="E202" s="130"/>
    </row>
    <row r="203" spans="1:5" ht="13.2" x14ac:dyDescent="0.25">
      <c r="A203" s="133"/>
      <c r="B203" s="131"/>
      <c r="C203" s="131"/>
      <c r="D203" s="130"/>
      <c r="E203" s="130"/>
    </row>
    <row r="204" spans="1:5" ht="13.2" x14ac:dyDescent="0.25">
      <c r="A204" s="133"/>
      <c r="B204" s="131"/>
      <c r="C204" s="131"/>
      <c r="D204" s="130"/>
      <c r="E204" s="130"/>
    </row>
    <row r="205" spans="1:5" ht="13.2" x14ac:dyDescent="0.25">
      <c r="A205" s="132" t="s">
        <v>85</v>
      </c>
      <c r="B205" s="131"/>
      <c r="C205" s="131"/>
      <c r="D205" s="130"/>
      <c r="E205" s="130"/>
    </row>
    <row r="206" spans="1:5" ht="13.2" x14ac:dyDescent="0.25">
      <c r="A206" s="133"/>
      <c r="B206" s="131"/>
      <c r="C206" s="131"/>
      <c r="D206" s="130"/>
      <c r="E206" s="130"/>
    </row>
    <row r="207" spans="1:5" ht="13.2" x14ac:dyDescent="0.25">
      <c r="A207" s="133"/>
      <c r="B207" s="131"/>
      <c r="C207" s="131"/>
      <c r="D207" s="130"/>
      <c r="E207" s="130"/>
    </row>
    <row r="208" spans="1:5" ht="13.2" x14ac:dyDescent="0.25">
      <c r="A208" s="133"/>
      <c r="B208" s="131"/>
      <c r="C208" s="131"/>
      <c r="D208" s="130"/>
      <c r="E208" s="130"/>
    </row>
    <row r="209" spans="1:6" ht="13.2" x14ac:dyDescent="0.25">
      <c r="A209" s="132" t="s">
        <v>86</v>
      </c>
      <c r="B209" s="131"/>
      <c r="C209" s="131"/>
      <c r="D209" s="130"/>
      <c r="E209" s="130"/>
    </row>
    <row r="210" spans="1:6" ht="13.2" x14ac:dyDescent="0.25">
      <c r="A210" s="225" t="s">
        <v>446</v>
      </c>
      <c r="B210" s="225"/>
      <c r="C210" s="225"/>
      <c r="D210" s="225"/>
      <c r="E210" s="225"/>
      <c r="F210" s="225"/>
    </row>
    <row r="211" spans="1:6" ht="13.2" x14ac:dyDescent="0.25"/>
    <row r="212" spans="1:6" ht="13.2" x14ac:dyDescent="0.25"/>
    <row r="213" spans="1:6" ht="13.2" x14ac:dyDescent="0.25"/>
    <row r="214" spans="1:6" ht="13.2" x14ac:dyDescent="0.25"/>
    <row r="215" spans="1:6" ht="13.2" x14ac:dyDescent="0.25"/>
    <row r="216" spans="1:6" ht="13.2" x14ac:dyDescent="0.25"/>
    <row r="217" spans="1:6" ht="13.2" x14ac:dyDescent="0.25"/>
    <row r="218" spans="1:6" ht="13.2" x14ac:dyDescent="0.25"/>
    <row r="219" spans="1:6" ht="13.2" x14ac:dyDescent="0.25"/>
    <row r="220" spans="1:6" ht="15.75" customHeight="1" x14ac:dyDescent="0.25">
      <c r="D220" s="129"/>
      <c r="E220" s="129"/>
    </row>
    <row r="221" spans="1:6" ht="15.75" customHeight="1" x14ac:dyDescent="0.25">
      <c r="D221" s="129"/>
      <c r="E221" s="129"/>
    </row>
    <row r="222" spans="1:6" ht="15.75" customHeight="1" x14ac:dyDescent="0.25">
      <c r="D222" s="129"/>
      <c r="E222" s="129"/>
    </row>
    <row r="223" spans="1:6" ht="15.75" customHeight="1" x14ac:dyDescent="0.25">
      <c r="D223" s="129"/>
      <c r="E223" s="129"/>
    </row>
    <row r="224" spans="1:6" ht="15.75" customHeight="1" x14ac:dyDescent="0.25">
      <c r="D224" s="129"/>
      <c r="E224" s="129"/>
    </row>
    <row r="225" spans="4:5" ht="15.75" customHeight="1" x14ac:dyDescent="0.25">
      <c r="D225" s="129"/>
      <c r="E225" s="129"/>
    </row>
    <row r="226" spans="4:5" ht="15.75" customHeight="1" x14ac:dyDescent="0.25">
      <c r="D226" s="129"/>
      <c r="E226" s="129"/>
    </row>
    <row r="227" spans="4:5" ht="15.75" customHeight="1" x14ac:dyDescent="0.25">
      <c r="D227" s="129"/>
      <c r="E227" s="129"/>
    </row>
    <row r="228" spans="4:5" ht="15.75" customHeight="1" x14ac:dyDescent="0.25">
      <c r="D228" s="129"/>
      <c r="E228" s="129"/>
    </row>
    <row r="229" spans="4:5" ht="15.75" customHeight="1" x14ac:dyDescent="0.25">
      <c r="D229" s="129"/>
      <c r="E229" s="129"/>
    </row>
    <row r="230" spans="4:5" ht="15.75" customHeight="1" x14ac:dyDescent="0.25">
      <c r="D230" s="129"/>
      <c r="E230" s="129"/>
    </row>
    <row r="231" spans="4:5" ht="15.75" customHeight="1" x14ac:dyDescent="0.25">
      <c r="D231" s="129"/>
      <c r="E231" s="129"/>
    </row>
    <row r="232" spans="4:5" ht="15.75" customHeight="1" x14ac:dyDescent="0.25">
      <c r="D232" s="129"/>
      <c r="E232" s="129"/>
    </row>
    <row r="233" spans="4:5" ht="15.75" customHeight="1" x14ac:dyDescent="0.25">
      <c r="D233" s="129"/>
      <c r="E233" s="129"/>
    </row>
    <row r="234" spans="4:5" ht="15.75" customHeight="1" x14ac:dyDescent="0.25">
      <c r="D234" s="129"/>
      <c r="E234" s="129"/>
    </row>
    <row r="235" spans="4:5" ht="15.75" customHeight="1" x14ac:dyDescent="0.25">
      <c r="D235" s="129"/>
      <c r="E235" s="129"/>
    </row>
    <row r="236" spans="4:5" ht="15.75" customHeight="1" x14ac:dyDescent="0.25">
      <c r="D236" s="129"/>
      <c r="E236" s="129"/>
    </row>
    <row r="237" spans="4:5" ht="15.75" customHeight="1" x14ac:dyDescent="0.25">
      <c r="D237" s="129"/>
      <c r="E237" s="129"/>
    </row>
    <row r="238" spans="4:5" ht="15.75" customHeight="1" x14ac:dyDescent="0.25">
      <c r="D238" s="129"/>
      <c r="E238" s="129"/>
    </row>
    <row r="239" spans="4:5" ht="15.75" customHeight="1" x14ac:dyDescent="0.25">
      <c r="D239" s="129"/>
      <c r="E239" s="129"/>
    </row>
    <row r="240" spans="4:5" ht="15.75" customHeight="1" x14ac:dyDescent="0.25">
      <c r="D240" s="129"/>
      <c r="E240" s="129"/>
    </row>
    <row r="241" spans="4:5" ht="15.75" customHeight="1" x14ac:dyDescent="0.25">
      <c r="D241" s="129"/>
      <c r="E241" s="129"/>
    </row>
    <row r="242" spans="4:5" ht="15.75" customHeight="1" x14ac:dyDescent="0.25">
      <c r="D242" s="129"/>
      <c r="E242" s="129"/>
    </row>
    <row r="243" spans="4:5" ht="15.75" customHeight="1" x14ac:dyDescent="0.25">
      <c r="D243" s="129"/>
      <c r="E243" s="129"/>
    </row>
    <row r="244" spans="4:5" ht="15.75" customHeight="1" x14ac:dyDescent="0.25">
      <c r="D244" s="129"/>
      <c r="E244" s="129"/>
    </row>
    <row r="245" spans="4:5" ht="15.75" customHeight="1" x14ac:dyDescent="0.25">
      <c r="D245" s="129"/>
      <c r="E245" s="129"/>
    </row>
    <row r="246" spans="4:5" ht="15.75" customHeight="1" x14ac:dyDescent="0.25">
      <c r="D246" s="129"/>
      <c r="E246" s="129"/>
    </row>
    <row r="247" spans="4:5" ht="15.75" customHeight="1" x14ac:dyDescent="0.25">
      <c r="D247" s="129"/>
      <c r="E247" s="129"/>
    </row>
    <row r="248" spans="4:5" ht="15.75" customHeight="1" x14ac:dyDescent="0.25">
      <c r="D248" s="129"/>
      <c r="E248" s="129"/>
    </row>
    <row r="249" spans="4:5" ht="15.75" customHeight="1" x14ac:dyDescent="0.25">
      <c r="D249" s="129"/>
      <c r="E249" s="129"/>
    </row>
    <row r="250" spans="4:5" ht="15.75" customHeight="1" x14ac:dyDescent="0.25">
      <c r="D250" s="129"/>
      <c r="E250" s="129"/>
    </row>
    <row r="251" spans="4:5" ht="15.75" customHeight="1" x14ac:dyDescent="0.25">
      <c r="D251" s="129"/>
      <c r="E251" s="129"/>
    </row>
    <row r="252" spans="4:5" ht="15.75" customHeight="1" x14ac:dyDescent="0.25">
      <c r="D252" s="129"/>
      <c r="E252" s="129"/>
    </row>
    <row r="253" spans="4:5" ht="15.75" customHeight="1" x14ac:dyDescent="0.25">
      <c r="D253" s="129"/>
      <c r="E253" s="129"/>
    </row>
    <row r="254" spans="4:5" ht="15.75" customHeight="1" x14ac:dyDescent="0.25">
      <c r="D254" s="129"/>
      <c r="E254" s="129"/>
    </row>
    <row r="255" spans="4:5" ht="15.75" customHeight="1" x14ac:dyDescent="0.25">
      <c r="D255" s="129"/>
      <c r="E255" s="129"/>
    </row>
    <row r="256" spans="4:5" ht="15.75" customHeight="1" x14ac:dyDescent="0.25">
      <c r="D256" s="129"/>
      <c r="E256" s="129"/>
    </row>
    <row r="257" spans="4:5" ht="15.75" customHeight="1" x14ac:dyDescent="0.25">
      <c r="D257" s="129"/>
      <c r="E257" s="129"/>
    </row>
    <row r="258" spans="4:5" ht="15.75" customHeight="1" x14ac:dyDescent="0.25">
      <c r="D258" s="129"/>
      <c r="E258" s="129"/>
    </row>
    <row r="259" spans="4:5" ht="15.75" customHeight="1" x14ac:dyDescent="0.25">
      <c r="D259" s="129"/>
      <c r="E259" s="129"/>
    </row>
    <row r="260" spans="4:5" ht="15.75" customHeight="1" x14ac:dyDescent="0.25">
      <c r="D260" s="129"/>
      <c r="E260" s="129"/>
    </row>
    <row r="261" spans="4:5" ht="15.75" customHeight="1" x14ac:dyDescent="0.25">
      <c r="D261" s="129"/>
      <c r="E261" s="129"/>
    </row>
    <row r="262" spans="4:5" ht="15.75" customHeight="1" x14ac:dyDescent="0.25">
      <c r="D262" s="129"/>
      <c r="E262" s="129"/>
    </row>
    <row r="263" spans="4:5" ht="15.75" customHeight="1" x14ac:dyDescent="0.25">
      <c r="D263" s="129"/>
      <c r="E263" s="129"/>
    </row>
    <row r="264" spans="4:5" ht="15.75" customHeight="1" x14ac:dyDescent="0.25">
      <c r="D264" s="129"/>
      <c r="E264" s="129"/>
    </row>
    <row r="265" spans="4:5" ht="15.75" customHeight="1" x14ac:dyDescent="0.25">
      <c r="D265" s="129"/>
      <c r="E265" s="129"/>
    </row>
    <row r="266" spans="4:5" ht="15.75" customHeight="1" x14ac:dyDescent="0.25">
      <c r="D266" s="129"/>
      <c r="E266" s="129"/>
    </row>
    <row r="267" spans="4:5" ht="15.75" customHeight="1" x14ac:dyDescent="0.25">
      <c r="D267" s="129"/>
      <c r="E267" s="129"/>
    </row>
    <row r="268" spans="4:5" ht="15.75" customHeight="1" x14ac:dyDescent="0.25">
      <c r="D268" s="129"/>
      <c r="E268" s="129"/>
    </row>
    <row r="269" spans="4:5" ht="15.75" customHeight="1" x14ac:dyDescent="0.25">
      <c r="D269" s="129"/>
      <c r="E269" s="129"/>
    </row>
    <row r="270" spans="4:5" ht="15.75" customHeight="1" x14ac:dyDescent="0.25">
      <c r="D270" s="129"/>
      <c r="E270" s="129"/>
    </row>
    <row r="271" spans="4:5" ht="15.75" customHeight="1" x14ac:dyDescent="0.25">
      <c r="D271" s="129"/>
      <c r="E271" s="129"/>
    </row>
    <row r="272" spans="4:5" ht="15.75" customHeight="1" x14ac:dyDescent="0.25">
      <c r="D272" s="129"/>
      <c r="E272" s="129"/>
    </row>
    <row r="273" spans="4:5" ht="15.75" customHeight="1" x14ac:dyDescent="0.25">
      <c r="D273" s="129"/>
      <c r="E273" s="129"/>
    </row>
    <row r="274" spans="4:5" ht="15.75" customHeight="1" x14ac:dyDescent="0.25">
      <c r="D274" s="129"/>
      <c r="E274" s="129"/>
    </row>
    <row r="275" spans="4:5" ht="15.75" customHeight="1" x14ac:dyDescent="0.25">
      <c r="D275" s="129"/>
      <c r="E275" s="129"/>
    </row>
    <row r="276" spans="4:5" ht="15.75" customHeight="1" x14ac:dyDescent="0.25">
      <c r="D276" s="129"/>
      <c r="E276" s="129"/>
    </row>
    <row r="277" spans="4:5" ht="15.75" customHeight="1" x14ac:dyDescent="0.25">
      <c r="D277" s="129"/>
      <c r="E277" s="129"/>
    </row>
    <row r="278" spans="4:5" ht="15.75" customHeight="1" x14ac:dyDescent="0.25">
      <c r="D278" s="129"/>
      <c r="E278" s="129"/>
    </row>
    <row r="279" spans="4:5" ht="15.75" customHeight="1" x14ac:dyDescent="0.25">
      <c r="D279" s="129"/>
      <c r="E279" s="129"/>
    </row>
    <row r="280" spans="4:5" ht="15.75" customHeight="1" x14ac:dyDescent="0.25">
      <c r="D280" s="129"/>
      <c r="E280" s="129"/>
    </row>
    <row r="281" spans="4:5" ht="15.75" customHeight="1" x14ac:dyDescent="0.25">
      <c r="D281" s="129"/>
      <c r="E281" s="129"/>
    </row>
    <row r="282" spans="4:5" ht="15.75" customHeight="1" x14ac:dyDescent="0.25">
      <c r="D282" s="129"/>
      <c r="E282" s="129"/>
    </row>
    <row r="283" spans="4:5" ht="15.75" customHeight="1" x14ac:dyDescent="0.25">
      <c r="D283" s="129"/>
      <c r="E283" s="129"/>
    </row>
    <row r="284" spans="4:5" ht="15.75" customHeight="1" x14ac:dyDescent="0.25">
      <c r="D284" s="129"/>
      <c r="E284" s="129"/>
    </row>
    <row r="285" spans="4:5" ht="15.75" customHeight="1" x14ac:dyDescent="0.25">
      <c r="D285" s="129"/>
      <c r="E285" s="129"/>
    </row>
    <row r="286" spans="4:5" ht="15.75" customHeight="1" x14ac:dyDescent="0.25">
      <c r="D286" s="129"/>
      <c r="E286" s="129"/>
    </row>
    <row r="287" spans="4:5" ht="15.75" customHeight="1" x14ac:dyDescent="0.25">
      <c r="D287" s="129"/>
      <c r="E287" s="129"/>
    </row>
    <row r="288" spans="4:5" ht="15.75" customHeight="1" x14ac:dyDescent="0.25">
      <c r="D288" s="129"/>
      <c r="E288" s="129"/>
    </row>
    <row r="289" spans="4:5" ht="15.75" customHeight="1" x14ac:dyDescent="0.25">
      <c r="D289" s="129"/>
      <c r="E289" s="129"/>
    </row>
    <row r="290" spans="4:5" ht="15.75" customHeight="1" x14ac:dyDescent="0.25">
      <c r="D290" s="129"/>
      <c r="E290" s="129"/>
    </row>
    <row r="291" spans="4:5" ht="15.75" customHeight="1" x14ac:dyDescent="0.25">
      <c r="D291" s="129"/>
      <c r="E291" s="129"/>
    </row>
    <row r="292" spans="4:5" ht="15.75" customHeight="1" x14ac:dyDescent="0.25">
      <c r="D292" s="129"/>
      <c r="E292" s="129"/>
    </row>
    <row r="293" spans="4:5" ht="15.75" customHeight="1" x14ac:dyDescent="0.25">
      <c r="D293" s="129"/>
      <c r="E293" s="129"/>
    </row>
    <row r="294" spans="4:5" ht="15.75" customHeight="1" x14ac:dyDescent="0.25">
      <c r="D294" s="129"/>
      <c r="E294" s="129"/>
    </row>
    <row r="295" spans="4:5" ht="15.75" customHeight="1" x14ac:dyDescent="0.25">
      <c r="D295" s="129"/>
      <c r="E295" s="129"/>
    </row>
    <row r="296" spans="4:5" ht="15.75" customHeight="1" x14ac:dyDescent="0.25">
      <c r="D296" s="129"/>
      <c r="E296" s="129"/>
    </row>
    <row r="297" spans="4:5" ht="15.75" customHeight="1" x14ac:dyDescent="0.25">
      <c r="D297" s="129"/>
      <c r="E297" s="129"/>
    </row>
    <row r="298" spans="4:5" ht="15.75" customHeight="1" x14ac:dyDescent="0.25">
      <c r="D298" s="129"/>
      <c r="E298" s="129"/>
    </row>
    <row r="299" spans="4:5" ht="15.75" customHeight="1" x14ac:dyDescent="0.25">
      <c r="D299" s="129"/>
      <c r="E299" s="129"/>
    </row>
    <row r="300" spans="4:5" ht="15.75" customHeight="1" x14ac:dyDescent="0.25">
      <c r="D300" s="129"/>
      <c r="E300" s="129"/>
    </row>
    <row r="301" spans="4:5" ht="15.75" customHeight="1" x14ac:dyDescent="0.25">
      <c r="D301" s="129"/>
      <c r="E301" s="129"/>
    </row>
    <row r="302" spans="4:5" ht="15.75" customHeight="1" x14ac:dyDescent="0.25">
      <c r="D302" s="129"/>
      <c r="E302" s="129"/>
    </row>
    <row r="303" spans="4:5" ht="15.75" customHeight="1" x14ac:dyDescent="0.25">
      <c r="D303" s="129"/>
      <c r="E303" s="129"/>
    </row>
    <row r="304" spans="4:5" ht="15.75" customHeight="1" x14ac:dyDescent="0.25">
      <c r="D304" s="129"/>
      <c r="E304" s="129"/>
    </row>
    <row r="305" spans="4:5" ht="15.75" customHeight="1" x14ac:dyDescent="0.25">
      <c r="D305" s="129"/>
      <c r="E305" s="129"/>
    </row>
    <row r="306" spans="4:5" ht="15.75" customHeight="1" x14ac:dyDescent="0.25">
      <c r="D306" s="129"/>
      <c r="E306" s="129"/>
    </row>
    <row r="307" spans="4:5" ht="15.75" customHeight="1" x14ac:dyDescent="0.25">
      <c r="D307" s="129"/>
      <c r="E307" s="129"/>
    </row>
    <row r="308" spans="4:5" ht="15.75" customHeight="1" x14ac:dyDescent="0.25">
      <c r="D308" s="129"/>
      <c r="E308" s="129"/>
    </row>
    <row r="309" spans="4:5" ht="15.75" customHeight="1" x14ac:dyDescent="0.25">
      <c r="D309" s="129"/>
      <c r="E309" s="129"/>
    </row>
    <row r="310" spans="4:5" ht="15.75" customHeight="1" x14ac:dyDescent="0.25">
      <c r="D310" s="129"/>
      <c r="E310" s="129"/>
    </row>
    <row r="311" spans="4:5" ht="15.75" customHeight="1" x14ac:dyDescent="0.25">
      <c r="D311" s="129"/>
      <c r="E311" s="129"/>
    </row>
    <row r="312" spans="4:5" ht="15.75" customHeight="1" x14ac:dyDescent="0.25">
      <c r="D312" s="129"/>
      <c r="E312" s="129"/>
    </row>
    <row r="313" spans="4:5" ht="15.75" customHeight="1" x14ac:dyDescent="0.25">
      <c r="D313" s="129"/>
      <c r="E313" s="129"/>
    </row>
    <row r="314" spans="4:5" ht="15.75" customHeight="1" x14ac:dyDescent="0.25">
      <c r="D314" s="129"/>
      <c r="E314" s="129"/>
    </row>
    <row r="315" spans="4:5" ht="15.75" customHeight="1" x14ac:dyDescent="0.25">
      <c r="D315" s="129"/>
      <c r="E315" s="129"/>
    </row>
    <row r="316" spans="4:5" ht="15.75" customHeight="1" x14ac:dyDescent="0.25">
      <c r="D316" s="129"/>
      <c r="E316" s="129"/>
    </row>
    <row r="317" spans="4:5" ht="15.75" customHeight="1" x14ac:dyDescent="0.25">
      <c r="D317" s="129"/>
      <c r="E317" s="129"/>
    </row>
    <row r="318" spans="4:5" ht="15.75" customHeight="1" x14ac:dyDescent="0.25">
      <c r="D318" s="129"/>
      <c r="E318" s="129"/>
    </row>
    <row r="319" spans="4:5" ht="15.75" customHeight="1" x14ac:dyDescent="0.25">
      <c r="D319" s="129"/>
      <c r="E319" s="129"/>
    </row>
    <row r="320" spans="4:5" ht="15.75" customHeight="1" x14ac:dyDescent="0.25">
      <c r="D320" s="129"/>
      <c r="E320" s="129"/>
    </row>
    <row r="321" spans="4:5" ht="15.75" customHeight="1" x14ac:dyDescent="0.25">
      <c r="D321" s="129"/>
      <c r="E321" s="129"/>
    </row>
    <row r="322" spans="4:5" ht="15.75" customHeight="1" x14ac:dyDescent="0.25">
      <c r="D322" s="129"/>
      <c r="E322" s="129"/>
    </row>
    <row r="323" spans="4:5" ht="15.75" customHeight="1" x14ac:dyDescent="0.25">
      <c r="D323" s="129"/>
      <c r="E323" s="129"/>
    </row>
    <row r="324" spans="4:5" ht="15.75" customHeight="1" x14ac:dyDescent="0.25">
      <c r="D324" s="129"/>
      <c r="E324" s="129"/>
    </row>
    <row r="325" spans="4:5" ht="15.75" customHeight="1" x14ac:dyDescent="0.25">
      <c r="D325" s="129"/>
      <c r="E325" s="129"/>
    </row>
    <row r="326" spans="4:5" ht="15.75" customHeight="1" x14ac:dyDescent="0.25">
      <c r="D326" s="129"/>
      <c r="E326" s="129"/>
    </row>
    <row r="327" spans="4:5" ht="15.75" customHeight="1" x14ac:dyDescent="0.25">
      <c r="D327" s="129"/>
      <c r="E327" s="129"/>
    </row>
    <row r="328" spans="4:5" ht="15.75" customHeight="1" x14ac:dyDescent="0.25">
      <c r="D328" s="129"/>
      <c r="E328" s="129"/>
    </row>
    <row r="329" spans="4:5" ht="15.75" customHeight="1" x14ac:dyDescent="0.25">
      <c r="D329" s="129"/>
      <c r="E329" s="129"/>
    </row>
    <row r="330" spans="4:5" ht="15.75" customHeight="1" x14ac:dyDescent="0.25">
      <c r="D330" s="129"/>
      <c r="E330" s="129"/>
    </row>
    <row r="331" spans="4:5" ht="15.75" customHeight="1" x14ac:dyDescent="0.25">
      <c r="D331" s="129"/>
      <c r="E331" s="129"/>
    </row>
    <row r="332" spans="4:5" ht="15.75" customHeight="1" x14ac:dyDescent="0.25">
      <c r="D332" s="129"/>
      <c r="E332" s="129"/>
    </row>
    <row r="333" spans="4:5" ht="15.75" customHeight="1" x14ac:dyDescent="0.25">
      <c r="D333" s="129"/>
      <c r="E333" s="129"/>
    </row>
    <row r="334" spans="4:5" ht="15.75" customHeight="1" x14ac:dyDescent="0.25">
      <c r="D334" s="129"/>
      <c r="E334" s="129"/>
    </row>
    <row r="335" spans="4:5" ht="15.75" customHeight="1" x14ac:dyDescent="0.25">
      <c r="D335" s="129"/>
      <c r="E335" s="129"/>
    </row>
    <row r="336" spans="4:5" ht="15.75" customHeight="1" x14ac:dyDescent="0.25">
      <c r="D336" s="129"/>
      <c r="E336" s="129"/>
    </row>
    <row r="337" spans="4:5" ht="15.75" customHeight="1" x14ac:dyDescent="0.25">
      <c r="D337" s="129"/>
      <c r="E337" s="129"/>
    </row>
    <row r="338" spans="4:5" ht="15.75" customHeight="1" x14ac:dyDescent="0.25">
      <c r="D338" s="129"/>
      <c r="E338" s="129"/>
    </row>
    <row r="339" spans="4:5" ht="15.75" customHeight="1" x14ac:dyDescent="0.25">
      <c r="D339" s="129"/>
      <c r="E339" s="129"/>
    </row>
    <row r="340" spans="4:5" ht="15.75" customHeight="1" x14ac:dyDescent="0.25">
      <c r="D340" s="129"/>
      <c r="E340" s="129"/>
    </row>
    <row r="341" spans="4:5" ht="15.75" customHeight="1" x14ac:dyDescent="0.25">
      <c r="D341" s="129"/>
      <c r="E341" s="129"/>
    </row>
    <row r="342" spans="4:5" ht="15.75" customHeight="1" x14ac:dyDescent="0.25">
      <c r="D342" s="129"/>
      <c r="E342" s="129"/>
    </row>
    <row r="343" spans="4:5" ht="15.75" customHeight="1" x14ac:dyDescent="0.25">
      <c r="D343" s="129"/>
      <c r="E343" s="129"/>
    </row>
    <row r="344" spans="4:5" ht="15.75" customHeight="1" x14ac:dyDescent="0.25">
      <c r="D344" s="129"/>
      <c r="E344" s="129"/>
    </row>
    <row r="345" spans="4:5" ht="15.75" customHeight="1" x14ac:dyDescent="0.25">
      <c r="D345" s="129"/>
      <c r="E345" s="129"/>
    </row>
    <row r="346" spans="4:5" ht="15.75" customHeight="1" x14ac:dyDescent="0.25">
      <c r="D346" s="129"/>
      <c r="E346" s="129"/>
    </row>
    <row r="347" spans="4:5" ht="15.75" customHeight="1" x14ac:dyDescent="0.25">
      <c r="D347" s="129"/>
      <c r="E347" s="129"/>
    </row>
    <row r="348" spans="4:5" ht="15.75" customHeight="1" x14ac:dyDescent="0.25">
      <c r="D348" s="129"/>
      <c r="E348" s="129"/>
    </row>
    <row r="349" spans="4:5" ht="15.75" customHeight="1" x14ac:dyDescent="0.25">
      <c r="D349" s="129"/>
      <c r="E349" s="129"/>
    </row>
    <row r="350" spans="4:5" ht="15.75" customHeight="1" x14ac:dyDescent="0.25">
      <c r="D350" s="129"/>
      <c r="E350" s="129"/>
    </row>
    <row r="351" spans="4:5" ht="15.75" customHeight="1" x14ac:dyDescent="0.25">
      <c r="D351" s="129"/>
      <c r="E351" s="129"/>
    </row>
    <row r="352" spans="4:5" ht="15.75" customHeight="1" x14ac:dyDescent="0.25">
      <c r="D352" s="129"/>
      <c r="E352" s="129"/>
    </row>
    <row r="353" spans="4:5" ht="15.75" customHeight="1" x14ac:dyDescent="0.25">
      <c r="D353" s="129"/>
      <c r="E353" s="129"/>
    </row>
    <row r="354" spans="4:5" ht="15.75" customHeight="1" x14ac:dyDescent="0.25">
      <c r="D354" s="129"/>
      <c r="E354" s="129"/>
    </row>
    <row r="355" spans="4:5" ht="15.75" customHeight="1" x14ac:dyDescent="0.25">
      <c r="D355" s="129"/>
      <c r="E355" s="129"/>
    </row>
    <row r="356" spans="4:5" ht="15.75" customHeight="1" x14ac:dyDescent="0.25">
      <c r="D356" s="129"/>
      <c r="E356" s="129"/>
    </row>
    <row r="357" spans="4:5" ht="15.75" customHeight="1" x14ac:dyDescent="0.25">
      <c r="D357" s="129"/>
      <c r="E357" s="129"/>
    </row>
    <row r="358" spans="4:5" ht="15.75" customHeight="1" x14ac:dyDescent="0.25">
      <c r="D358" s="129"/>
      <c r="E358" s="129"/>
    </row>
    <row r="359" spans="4:5" ht="15.75" customHeight="1" x14ac:dyDescent="0.25">
      <c r="D359" s="129"/>
      <c r="E359" s="129"/>
    </row>
    <row r="360" spans="4:5" ht="15.75" customHeight="1" x14ac:dyDescent="0.25">
      <c r="D360" s="129"/>
      <c r="E360" s="129"/>
    </row>
    <row r="361" spans="4:5" ht="15.75" customHeight="1" x14ac:dyDescent="0.25">
      <c r="D361" s="129"/>
      <c r="E361" s="129"/>
    </row>
    <row r="362" spans="4:5" ht="15.75" customHeight="1" x14ac:dyDescent="0.25">
      <c r="D362" s="129"/>
      <c r="E362" s="129"/>
    </row>
    <row r="363" spans="4:5" ht="15.75" customHeight="1" x14ac:dyDescent="0.25">
      <c r="D363" s="129"/>
      <c r="E363" s="129"/>
    </row>
    <row r="364" spans="4:5" ht="15.75" customHeight="1" x14ac:dyDescent="0.25">
      <c r="D364" s="129"/>
      <c r="E364" s="129"/>
    </row>
    <row r="365" spans="4:5" ht="15.75" customHeight="1" x14ac:dyDescent="0.25">
      <c r="D365" s="129"/>
      <c r="E365" s="129"/>
    </row>
    <row r="366" spans="4:5" ht="15.75" customHeight="1" x14ac:dyDescent="0.25">
      <c r="D366" s="129"/>
      <c r="E366" s="129"/>
    </row>
    <row r="367" spans="4:5" ht="15.75" customHeight="1" x14ac:dyDescent="0.25">
      <c r="D367" s="129"/>
      <c r="E367" s="129"/>
    </row>
    <row r="368" spans="4:5" ht="15.75" customHeight="1" x14ac:dyDescent="0.25">
      <c r="D368" s="129"/>
      <c r="E368" s="129"/>
    </row>
    <row r="369" spans="4:5" ht="15.75" customHeight="1" x14ac:dyDescent="0.25">
      <c r="D369" s="129"/>
      <c r="E369" s="129"/>
    </row>
    <row r="370" spans="4:5" ht="15.75" customHeight="1" x14ac:dyDescent="0.25">
      <c r="D370" s="129"/>
      <c r="E370" s="129"/>
    </row>
    <row r="371" spans="4:5" ht="15.75" customHeight="1" x14ac:dyDescent="0.25">
      <c r="D371" s="129"/>
      <c r="E371" s="129"/>
    </row>
    <row r="372" spans="4:5" ht="15.75" customHeight="1" x14ac:dyDescent="0.25">
      <c r="D372" s="129"/>
      <c r="E372" s="129"/>
    </row>
    <row r="373" spans="4:5" ht="15.75" customHeight="1" x14ac:dyDescent="0.25">
      <c r="D373" s="129"/>
      <c r="E373" s="129"/>
    </row>
    <row r="374" spans="4:5" ht="15.75" customHeight="1" x14ac:dyDescent="0.25">
      <c r="D374" s="129"/>
      <c r="E374" s="129"/>
    </row>
    <row r="375" spans="4:5" ht="15.75" customHeight="1" x14ac:dyDescent="0.25">
      <c r="D375" s="129"/>
      <c r="E375" s="129"/>
    </row>
    <row r="376" spans="4:5" ht="15.75" customHeight="1" x14ac:dyDescent="0.25">
      <c r="D376" s="129"/>
      <c r="E376" s="129"/>
    </row>
    <row r="377" spans="4:5" ht="15.75" customHeight="1" x14ac:dyDescent="0.25">
      <c r="D377" s="129"/>
      <c r="E377" s="129"/>
    </row>
    <row r="378" spans="4:5" ht="15.75" customHeight="1" x14ac:dyDescent="0.25">
      <c r="D378" s="129"/>
      <c r="E378" s="129"/>
    </row>
    <row r="379" spans="4:5" ht="15.75" customHeight="1" x14ac:dyDescent="0.25">
      <c r="D379" s="129"/>
      <c r="E379" s="129"/>
    </row>
    <row r="380" spans="4:5" ht="15.75" customHeight="1" x14ac:dyDescent="0.25">
      <c r="D380" s="129"/>
      <c r="E380" s="129"/>
    </row>
    <row r="381" spans="4:5" ht="15.75" customHeight="1" x14ac:dyDescent="0.25">
      <c r="D381" s="129"/>
      <c r="E381" s="129"/>
    </row>
    <row r="382" spans="4:5" ht="15.75" customHeight="1" x14ac:dyDescent="0.25">
      <c r="D382" s="129"/>
      <c r="E382" s="129"/>
    </row>
    <row r="383" spans="4:5" ht="15.75" customHeight="1" x14ac:dyDescent="0.25">
      <c r="D383" s="129"/>
      <c r="E383" s="129"/>
    </row>
    <row r="384" spans="4:5" ht="15.75" customHeight="1" x14ac:dyDescent="0.25">
      <c r="D384" s="129"/>
      <c r="E384" s="129"/>
    </row>
    <row r="385" spans="4:5" ht="15.75" customHeight="1" x14ac:dyDescent="0.25">
      <c r="D385" s="129"/>
      <c r="E385" s="129"/>
    </row>
    <row r="386" spans="4:5" ht="15.75" customHeight="1" x14ac:dyDescent="0.25">
      <c r="D386" s="129"/>
      <c r="E386" s="129"/>
    </row>
    <row r="387" spans="4:5" ht="15.75" customHeight="1" x14ac:dyDescent="0.25">
      <c r="D387" s="129"/>
      <c r="E387" s="129"/>
    </row>
    <row r="388" spans="4:5" ht="15.75" customHeight="1" x14ac:dyDescent="0.25">
      <c r="D388" s="129"/>
      <c r="E388" s="129"/>
    </row>
    <row r="389" spans="4:5" ht="15.75" customHeight="1" x14ac:dyDescent="0.25">
      <c r="D389" s="129"/>
      <c r="E389" s="129"/>
    </row>
    <row r="390" spans="4:5" ht="15.75" customHeight="1" x14ac:dyDescent="0.25">
      <c r="D390" s="129"/>
      <c r="E390" s="129"/>
    </row>
    <row r="391" spans="4:5" ht="15.75" customHeight="1" x14ac:dyDescent="0.25">
      <c r="D391" s="129"/>
      <c r="E391" s="129"/>
    </row>
    <row r="392" spans="4:5" ht="15.75" customHeight="1" x14ac:dyDescent="0.25">
      <c r="D392" s="129"/>
      <c r="E392" s="129"/>
    </row>
    <row r="393" spans="4:5" ht="15.75" customHeight="1" x14ac:dyDescent="0.25">
      <c r="D393" s="129"/>
      <c r="E393" s="129"/>
    </row>
    <row r="394" spans="4:5" ht="15.75" customHeight="1" x14ac:dyDescent="0.25">
      <c r="D394" s="129"/>
      <c r="E394" s="129"/>
    </row>
    <row r="395" spans="4:5" ht="15.75" customHeight="1" x14ac:dyDescent="0.25">
      <c r="D395" s="129"/>
      <c r="E395" s="129"/>
    </row>
    <row r="396" spans="4:5" ht="15.75" customHeight="1" x14ac:dyDescent="0.25">
      <c r="D396" s="129"/>
      <c r="E396" s="129"/>
    </row>
    <row r="397" spans="4:5" ht="15.75" customHeight="1" x14ac:dyDescent="0.25">
      <c r="D397" s="129"/>
      <c r="E397" s="129"/>
    </row>
    <row r="398" spans="4:5" ht="15.75" customHeight="1" x14ac:dyDescent="0.25">
      <c r="D398" s="129"/>
      <c r="E398" s="129"/>
    </row>
    <row r="399" spans="4:5" ht="15.75" customHeight="1" x14ac:dyDescent="0.25">
      <c r="D399" s="129"/>
      <c r="E399" s="129"/>
    </row>
    <row r="400" spans="4:5" ht="15.75" customHeight="1" x14ac:dyDescent="0.25">
      <c r="D400" s="129"/>
      <c r="E400" s="129"/>
    </row>
    <row r="401" spans="4:5" ht="15.75" customHeight="1" x14ac:dyDescent="0.25">
      <c r="D401" s="129"/>
      <c r="E401" s="129"/>
    </row>
    <row r="402" spans="4:5" ht="15.75" customHeight="1" x14ac:dyDescent="0.25">
      <c r="D402" s="129"/>
      <c r="E402" s="129"/>
    </row>
    <row r="403" spans="4:5" ht="15.75" customHeight="1" x14ac:dyDescent="0.25">
      <c r="D403" s="129"/>
      <c r="E403" s="129"/>
    </row>
    <row r="404" spans="4:5" ht="15.75" customHeight="1" x14ac:dyDescent="0.25">
      <c r="D404" s="129"/>
      <c r="E404" s="129"/>
    </row>
    <row r="405" spans="4:5" ht="15.75" customHeight="1" x14ac:dyDescent="0.25">
      <c r="D405" s="129"/>
      <c r="E405" s="129"/>
    </row>
    <row r="406" spans="4:5" ht="15.75" customHeight="1" x14ac:dyDescent="0.25">
      <c r="D406" s="129"/>
      <c r="E406" s="129"/>
    </row>
    <row r="407" spans="4:5" ht="15.75" customHeight="1" x14ac:dyDescent="0.25">
      <c r="D407" s="129"/>
      <c r="E407" s="129"/>
    </row>
    <row r="408" spans="4:5" ht="15.75" customHeight="1" x14ac:dyDescent="0.25">
      <c r="D408" s="129"/>
      <c r="E408" s="129"/>
    </row>
    <row r="409" spans="4:5" ht="15.75" customHeight="1" x14ac:dyDescent="0.25">
      <c r="D409" s="129"/>
      <c r="E409" s="129"/>
    </row>
    <row r="410" spans="4:5" ht="15.75" customHeight="1" x14ac:dyDescent="0.25">
      <c r="D410" s="129"/>
      <c r="E410" s="129"/>
    </row>
    <row r="411" spans="4:5" ht="15.75" customHeight="1" x14ac:dyDescent="0.25">
      <c r="D411" s="129"/>
      <c r="E411" s="129"/>
    </row>
    <row r="412" spans="4:5" ht="15.75" customHeight="1" x14ac:dyDescent="0.25">
      <c r="D412" s="129"/>
      <c r="E412" s="129"/>
    </row>
    <row r="413" spans="4:5" ht="15.75" customHeight="1" x14ac:dyDescent="0.25">
      <c r="D413" s="129"/>
      <c r="E413" s="129"/>
    </row>
    <row r="414" spans="4:5" ht="15.75" customHeight="1" x14ac:dyDescent="0.25">
      <c r="D414" s="129"/>
      <c r="E414" s="129"/>
    </row>
    <row r="415" spans="4:5" ht="15.75" customHeight="1" x14ac:dyDescent="0.25">
      <c r="D415" s="129"/>
      <c r="E415" s="129"/>
    </row>
    <row r="416" spans="4:5" ht="15.75" customHeight="1" x14ac:dyDescent="0.25">
      <c r="D416" s="129"/>
      <c r="E416" s="129"/>
    </row>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row r="1027" ht="15.75" customHeight="1" x14ac:dyDescent="0.25"/>
    <row r="1028" ht="15.75" customHeight="1" x14ac:dyDescent="0.25"/>
    <row r="1029" ht="15.75" customHeight="1" x14ac:dyDescent="0.25"/>
    <row r="1030" ht="15.75" customHeight="1" x14ac:dyDescent="0.25"/>
    <row r="1031" ht="15.75" customHeight="1" x14ac:dyDescent="0.25"/>
    <row r="1032" ht="15.75" customHeight="1" x14ac:dyDescent="0.25"/>
    <row r="1033" ht="15.75" customHeight="1" x14ac:dyDescent="0.25"/>
    <row r="1034" ht="15.75" customHeight="1" x14ac:dyDescent="0.25"/>
    <row r="1035" ht="15.75" customHeight="1" x14ac:dyDescent="0.25"/>
    <row r="1036" ht="15.75" customHeight="1" x14ac:dyDescent="0.25"/>
    <row r="1037" ht="15.75" customHeight="1" x14ac:dyDescent="0.25"/>
    <row r="1038" ht="15.75" customHeight="1" x14ac:dyDescent="0.25"/>
    <row r="1039" ht="15.75" customHeight="1" x14ac:dyDescent="0.25"/>
    <row r="1040" ht="15.75" customHeight="1" x14ac:dyDescent="0.25"/>
    <row r="1041" ht="15.75" customHeight="1" x14ac:dyDescent="0.25"/>
    <row r="1042" ht="15.75" customHeight="1" x14ac:dyDescent="0.25"/>
  </sheetData>
  <sheetProtection algorithmName="SHA-512" hashValue="lfxGU3bOMDHP+mU792E42Zp7PZhYKWDYodn6Tmyk7ldBM3CXDGuZODc/4ipr/ruZgXqIi+9hFjViKANDMs91vQ==" saltValue="oJUccB27ZJFLPwPqPz6MXw==" spinCount="100000" sheet="1" objects="1" scenarios="1" formatCells="0" formatColumns="0" formatRows="0"/>
  <mergeCells count="20">
    <mergeCell ref="A86:C86"/>
    <mergeCell ref="A87:C87"/>
    <mergeCell ref="A98:C98"/>
    <mergeCell ref="A99:C99"/>
    <mergeCell ref="A210:F210"/>
    <mergeCell ref="A5:C5"/>
    <mergeCell ref="A6:C6"/>
    <mergeCell ref="A7:C7"/>
    <mergeCell ref="A20:C20"/>
    <mergeCell ref="A21:C21"/>
    <mergeCell ref="A49:C49"/>
    <mergeCell ref="A50:C50"/>
    <mergeCell ref="A70:C70"/>
    <mergeCell ref="A71:C71"/>
    <mergeCell ref="D188:E188"/>
    <mergeCell ref="A109:C109"/>
    <mergeCell ref="A110:C110"/>
    <mergeCell ref="A78:C78"/>
    <mergeCell ref="A111:C111"/>
    <mergeCell ref="A79:C79"/>
  </mergeCells>
  <dataValidations count="1">
    <dataValidation type="decimal" allowBlank="1" showDropDown="1" showErrorMessage="1" sqref="D8:D11 D17:D18 E12 D14:D15 E16 D37:D38 E33:E34 D22:D31 E46 D47 D63:D66 E67 D68 D73:D76 E80 D81 E82 D83:D84 D93:D96 D106:D107 D134:D135 E139 D143:D144 D154:D155 D162:D167 D176:D178 D182:D184 E185 D40:D45 D35 D51:D53 D55:D61 D89:D91 D100 D102:D104 D112 D114:D118 D120:D122 D124:D126 D128:D129 D131:D132 D150:D151 D172:D174">
      <formula1>0</formula1>
      <formula2>1</formula2>
    </dataValidation>
  </dataValidation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985"/>
  <sheetViews>
    <sheetView zoomScaleNormal="100" workbookViewId="0"/>
  </sheetViews>
  <sheetFormatPr defaultColWidth="14.44140625" defaultRowHeight="15" customHeight="1" x14ac:dyDescent="0.25"/>
  <cols>
    <col min="1" max="1" width="16.44140625" style="190" customWidth="1"/>
    <col min="2" max="6" width="14.44140625" style="190" customWidth="1"/>
    <col min="7" max="7" width="18" style="190" customWidth="1"/>
    <col min="8" max="16384" width="14.44140625" style="190"/>
  </cols>
  <sheetData>
    <row r="1" spans="1:11" ht="15.75" customHeight="1" x14ac:dyDescent="0.25">
      <c r="A1" s="220" t="s">
        <v>439</v>
      </c>
      <c r="B1" s="219"/>
      <c r="C1" s="218"/>
      <c r="D1" s="218"/>
      <c r="E1" s="218"/>
      <c r="F1" s="218"/>
      <c r="G1" s="218"/>
      <c r="H1" s="198"/>
      <c r="I1" s="198"/>
      <c r="J1" s="198"/>
    </row>
    <row r="2" spans="1:11" ht="15.75" customHeight="1" x14ac:dyDescent="0.25">
      <c r="A2" s="217"/>
      <c r="B2" s="216"/>
      <c r="C2" s="198"/>
      <c r="D2" s="198"/>
      <c r="E2" s="198"/>
      <c r="F2" s="198"/>
      <c r="G2" s="198"/>
      <c r="H2" s="198"/>
      <c r="I2" s="198"/>
      <c r="J2" s="198"/>
    </row>
    <row r="3" spans="1:11" ht="66" x14ac:dyDescent="0.25">
      <c r="A3" s="207"/>
      <c r="B3" s="215" t="s">
        <v>175</v>
      </c>
      <c r="C3" s="214" t="s">
        <v>438</v>
      </c>
      <c r="D3" s="214" t="s">
        <v>437</v>
      </c>
      <c r="E3" s="214" t="s">
        <v>176</v>
      </c>
      <c r="F3" s="215" t="s">
        <v>177</v>
      </c>
      <c r="G3" s="214" t="s">
        <v>178</v>
      </c>
      <c r="H3" s="198"/>
      <c r="I3" s="198"/>
      <c r="J3" s="198"/>
      <c r="K3" s="198"/>
    </row>
    <row r="4" spans="1:11" ht="15.75" customHeight="1" x14ac:dyDescent="0.25">
      <c r="A4" s="207"/>
      <c r="B4" s="206"/>
      <c r="C4" s="206"/>
      <c r="D4" s="206"/>
      <c r="E4" s="206"/>
      <c r="F4" s="206"/>
      <c r="G4" s="206"/>
      <c r="H4" s="198"/>
      <c r="I4" s="198"/>
      <c r="J4" s="198"/>
      <c r="K4" s="198"/>
    </row>
    <row r="5" spans="1:11" ht="15.75" customHeight="1" x14ac:dyDescent="0.25">
      <c r="A5" s="213" t="s">
        <v>179</v>
      </c>
      <c r="B5" s="212">
        <v>112</v>
      </c>
      <c r="C5" s="211">
        <f>'GOVERNANCE REPORT CARD'!D188</f>
        <v>0</v>
      </c>
      <c r="D5" s="208">
        <f>IF((C5&gt;B5), (B5), (C5))</f>
        <v>0</v>
      </c>
      <c r="E5" s="208">
        <f>+(D5/B5)*100</f>
        <v>0</v>
      </c>
      <c r="F5" s="208">
        <v>0.3</v>
      </c>
      <c r="G5" s="208">
        <f>+E5*F5</f>
        <v>0</v>
      </c>
      <c r="J5" s="198"/>
    </row>
    <row r="6" spans="1:11" ht="15.75" customHeight="1" x14ac:dyDescent="0.25">
      <c r="A6" s="207"/>
      <c r="B6" s="206"/>
      <c r="C6" s="206"/>
      <c r="D6" s="206"/>
      <c r="E6" s="205"/>
      <c r="F6" s="205"/>
      <c r="G6" s="205"/>
      <c r="I6" s="193"/>
      <c r="J6" s="198"/>
      <c r="K6" s="198"/>
    </row>
    <row r="7" spans="1:11" ht="15.75" customHeight="1" x14ac:dyDescent="0.25">
      <c r="A7" s="210" t="s">
        <v>180</v>
      </c>
      <c r="B7" s="206">
        <v>100</v>
      </c>
      <c r="C7" s="209"/>
      <c r="D7" s="209" t="e">
        <f>'FIN. PERF. REPORT CARD'!F34</f>
        <v>#DIV/0!</v>
      </c>
      <c r="E7" s="208" t="e">
        <f>+(D7/B7)*100</f>
        <v>#DIV/0!</v>
      </c>
      <c r="F7" s="208">
        <v>0.4</v>
      </c>
      <c r="G7" s="208" t="e">
        <f>+E7*F7</f>
        <v>#DIV/0!</v>
      </c>
      <c r="H7" s="193"/>
      <c r="I7" s="193"/>
      <c r="J7" s="198"/>
      <c r="K7" s="198"/>
    </row>
    <row r="8" spans="1:11" ht="15.75" customHeight="1" x14ac:dyDescent="0.25">
      <c r="A8" s="210"/>
      <c r="B8" s="206"/>
      <c r="C8" s="206"/>
      <c r="D8" s="206"/>
      <c r="E8" s="205"/>
      <c r="F8" s="205"/>
      <c r="G8" s="205"/>
      <c r="H8" s="193"/>
      <c r="I8" s="193"/>
      <c r="J8" s="198"/>
      <c r="K8" s="198"/>
    </row>
    <row r="9" spans="1:11" ht="15.75" customHeight="1" x14ac:dyDescent="0.25">
      <c r="A9" s="210" t="s">
        <v>181</v>
      </c>
      <c r="B9" s="206">
        <v>30</v>
      </c>
      <c r="C9" s="209"/>
      <c r="D9" s="209">
        <f>'SOCIAL PERFORMANCE REPORT CARD'!B52</f>
        <v>0</v>
      </c>
      <c r="E9" s="208">
        <f>+(D9/B9)*100</f>
        <v>0</v>
      </c>
      <c r="F9" s="208">
        <v>0.3</v>
      </c>
      <c r="G9" s="208">
        <f>+E9*F9</f>
        <v>0</v>
      </c>
      <c r="H9" s="193"/>
      <c r="I9" s="193"/>
      <c r="J9" s="198"/>
      <c r="K9" s="198"/>
    </row>
    <row r="10" spans="1:11" ht="15.75" customHeight="1" x14ac:dyDescent="0.25">
      <c r="A10" s="207"/>
      <c r="B10" s="206"/>
      <c r="C10" s="206"/>
      <c r="D10" s="206"/>
      <c r="E10" s="205"/>
      <c r="F10" s="205"/>
      <c r="G10" s="205"/>
      <c r="H10" s="193"/>
      <c r="I10" s="193"/>
      <c r="J10" s="198"/>
      <c r="K10" s="198"/>
    </row>
    <row r="11" spans="1:11" ht="13.2" x14ac:dyDescent="0.25">
      <c r="A11" s="204" t="s">
        <v>182</v>
      </c>
      <c r="B11" s="203"/>
      <c r="C11" s="203"/>
      <c r="D11" s="203"/>
      <c r="E11" s="203"/>
      <c r="F11" s="203"/>
      <c r="G11" s="203"/>
      <c r="H11" s="193"/>
      <c r="I11" s="193"/>
      <c r="J11" s="198"/>
      <c r="K11" s="198"/>
    </row>
    <row r="12" spans="1:11" ht="13.2" x14ac:dyDescent="0.25">
      <c r="A12" s="202" t="s">
        <v>183</v>
      </c>
      <c r="B12" s="201"/>
      <c r="C12" s="201"/>
      <c r="D12" s="201"/>
      <c r="E12" s="201"/>
      <c r="F12" s="201"/>
      <c r="G12" s="200" t="e">
        <f>+G5+G7+G9</f>
        <v>#DIV/0!</v>
      </c>
      <c r="H12" s="193"/>
      <c r="I12" s="193"/>
      <c r="K12" s="198"/>
    </row>
    <row r="13" spans="1:11" ht="15.75" customHeight="1" x14ac:dyDescent="0.25">
      <c r="A13" s="199"/>
      <c r="B13" s="198"/>
      <c r="C13" s="198"/>
      <c r="D13" s="198"/>
      <c r="E13" s="193"/>
      <c r="F13" s="192"/>
      <c r="G13" s="192"/>
      <c r="H13" s="193"/>
      <c r="I13" s="192"/>
    </row>
    <row r="14" spans="1:11" ht="15.75" customHeight="1" x14ac:dyDescent="0.25">
      <c r="A14" s="197" t="s">
        <v>83</v>
      </c>
      <c r="B14" s="131"/>
      <c r="C14" s="131"/>
      <c r="D14" s="130"/>
      <c r="E14" s="130"/>
      <c r="F14" s="192"/>
      <c r="G14" s="196"/>
      <c r="H14" s="193"/>
      <c r="I14" s="192"/>
    </row>
    <row r="15" spans="1:11" ht="15.75" customHeight="1" x14ac:dyDescent="0.25">
      <c r="A15" s="191"/>
      <c r="B15" s="131"/>
      <c r="C15" s="131"/>
      <c r="D15" s="130"/>
      <c r="E15" s="130"/>
      <c r="F15" s="192"/>
      <c r="G15" s="192"/>
      <c r="H15" s="193"/>
      <c r="I15" s="192"/>
    </row>
    <row r="16" spans="1:11" ht="15.75" customHeight="1" x14ac:dyDescent="0.25">
      <c r="A16" s="191"/>
      <c r="B16" s="131"/>
      <c r="C16" s="131"/>
      <c r="D16" s="130"/>
      <c r="E16" s="130"/>
      <c r="F16" s="192"/>
      <c r="G16" s="192"/>
      <c r="H16" s="193"/>
      <c r="I16" s="192"/>
    </row>
    <row r="17" spans="1:9" ht="15.75" customHeight="1" x14ac:dyDescent="0.25">
      <c r="A17" s="195"/>
      <c r="B17" s="194"/>
      <c r="C17" s="194"/>
      <c r="D17" s="130"/>
      <c r="E17" s="130"/>
      <c r="F17" s="192"/>
      <c r="G17" s="192"/>
      <c r="H17" s="193"/>
      <c r="I17" s="192"/>
    </row>
    <row r="18" spans="1:9" ht="15.75" customHeight="1" x14ac:dyDescent="0.25">
      <c r="A18" s="236" t="s">
        <v>84</v>
      </c>
      <c r="B18" s="236"/>
      <c r="C18" s="236"/>
      <c r="D18" s="130"/>
      <c r="E18" s="130"/>
      <c r="F18" s="192"/>
      <c r="G18" s="192"/>
      <c r="H18" s="192"/>
      <c r="I18" s="192"/>
    </row>
    <row r="19" spans="1:9" ht="15.75" customHeight="1" x14ac:dyDescent="0.25">
      <c r="A19" s="191"/>
      <c r="B19" s="131"/>
      <c r="C19" s="131"/>
      <c r="D19" s="130"/>
      <c r="E19" s="130"/>
    </row>
    <row r="20" spans="1:9" ht="15.75" customHeight="1" x14ac:dyDescent="0.25">
      <c r="A20" s="191"/>
      <c r="B20" s="131"/>
      <c r="C20" s="131"/>
      <c r="D20" s="130"/>
      <c r="E20" s="130"/>
    </row>
    <row r="21" spans="1:9" ht="15.75" customHeight="1" x14ac:dyDescent="0.25">
      <c r="A21" s="237"/>
      <c r="B21" s="237"/>
      <c r="C21" s="237"/>
      <c r="D21" s="130"/>
      <c r="E21" s="130"/>
    </row>
    <row r="22" spans="1:9" ht="15.75" customHeight="1" x14ac:dyDescent="0.25">
      <c r="A22" s="238" t="s">
        <v>85</v>
      </c>
      <c r="B22" s="238"/>
      <c r="C22" s="238"/>
      <c r="D22" s="130"/>
      <c r="E22" s="130"/>
    </row>
    <row r="23" spans="1:9" ht="15.75" customHeight="1" x14ac:dyDescent="0.25">
      <c r="A23" s="191"/>
      <c r="B23" s="131"/>
      <c r="C23" s="131"/>
      <c r="D23" s="130"/>
      <c r="E23" s="130"/>
    </row>
    <row r="24" spans="1:9" ht="15.75" customHeight="1" x14ac:dyDescent="0.25">
      <c r="A24" s="191"/>
      <c r="B24" s="131"/>
      <c r="C24" s="131"/>
      <c r="D24" s="130"/>
      <c r="E24" s="130"/>
    </row>
    <row r="25" spans="1:9" ht="15.75" customHeight="1" x14ac:dyDescent="0.25">
      <c r="A25" s="237"/>
      <c r="B25" s="237"/>
      <c r="C25" s="237"/>
      <c r="D25" s="130"/>
      <c r="E25" s="130"/>
    </row>
    <row r="26" spans="1:9" ht="15.75" customHeight="1" x14ac:dyDescent="0.25">
      <c r="A26" s="238" t="s">
        <v>86</v>
      </c>
      <c r="B26" s="238"/>
      <c r="C26" s="238"/>
      <c r="D26" s="130"/>
      <c r="E26" s="130"/>
    </row>
    <row r="27" spans="1:9" ht="15.75" customHeight="1" x14ac:dyDescent="0.2">
      <c r="A27" s="225" t="s">
        <v>447</v>
      </c>
      <c r="B27" s="225"/>
      <c r="C27" s="225"/>
      <c r="D27" s="225"/>
      <c r="E27" s="225"/>
      <c r="F27" s="225"/>
      <c r="G27" s="225"/>
    </row>
    <row r="28" spans="1:9" ht="15.75" customHeight="1" x14ac:dyDescent="0.25"/>
    <row r="29" spans="1:9" ht="15.75" customHeight="1" x14ac:dyDescent="0.25"/>
    <row r="30" spans="1:9" ht="15.75" customHeight="1" x14ac:dyDescent="0.25"/>
    <row r="31" spans="1:9" ht="15.75" customHeight="1" x14ac:dyDescent="0.25"/>
    <row r="32" spans="1:9"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sheetData>
  <sheetProtection algorithmName="SHA-512" hashValue="CTWe7spd6m2VgQ43xUj/yhYioJZ1vnXoGru/yYLkVeZT/FW/T52bJpT2p3kYkO0utAacHBFvzeOURrdyK7OYQw==" saltValue="/e8q503CR0NNv3DkaT5Hkw==" spinCount="100000" sheet="1" objects="1" scenarios="1" formatCells="0" formatColumns="0" formatRows="0"/>
  <mergeCells count="6">
    <mergeCell ref="A27:G27"/>
    <mergeCell ref="A18:C18"/>
    <mergeCell ref="A21:C21"/>
    <mergeCell ref="A22:C22"/>
    <mergeCell ref="A25:C25"/>
    <mergeCell ref="A26:C26"/>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FIN. PERF. STANDARDS_BASIC DATA</vt:lpstr>
      <vt:lpstr>FIN. PERF. STANDARDS_CRITERIA</vt:lpstr>
      <vt:lpstr>FIN. PERF. REPORT CARD</vt:lpstr>
      <vt:lpstr>SOCIAL PERFORMANCE REPORT CARD</vt:lpstr>
      <vt:lpstr>GOVERNANCE REPORT CARD</vt:lpstr>
      <vt:lpstr>OVERALL REPORT CARD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dc:creator>
  <cp:lastModifiedBy>SEC</cp:lastModifiedBy>
  <dcterms:created xsi:type="dcterms:W3CDTF">2004-11-11T07:32:31Z</dcterms:created>
  <dcterms:modified xsi:type="dcterms:W3CDTF">2021-12-29T01:26:36Z</dcterms:modified>
</cp:coreProperties>
</file>