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cmachincuanco\Downloads\"/>
    </mc:Choice>
  </mc:AlternateContent>
  <xr:revisionPtr revIDLastSave="0" documentId="8_{EBAC6662-B534-487D-B007-57846D202B81}" xr6:coauthVersionLast="36" xr6:coauthVersionMax="36" xr10:uidLastSave="{00000000-0000-0000-0000-000000000000}"/>
  <bookViews>
    <workbookView xWindow="0" yWindow="0" windowWidth="20490" windowHeight="7545" xr2:uid="{00000000-000D-0000-FFFF-FFFF00000000}"/>
  </bookViews>
  <sheets>
    <sheet name="FIN. PERF. STANDARDS_BASIC DATA" sheetId="1" r:id="rId1"/>
    <sheet name="FIN. PERF. STANDARDS_CRITERIA" sheetId="2" r:id="rId2"/>
    <sheet name="FIN. PERF. REPORT CARD" sheetId="3" r:id="rId3"/>
    <sheet name="SOCIAL PERFORMANCE REPORT CARD" sheetId="7" r:id="rId4"/>
    <sheet name="GOVERNANCE REPORT CARD" sheetId="8" r:id="rId5"/>
    <sheet name="OVERALL REPORT CARD" sheetId="9" r:id="rId6"/>
  </sheets>
  <calcPr calcId="191029"/>
  <extLst>
    <ext uri="GoogleSheetsCustomDataVersion1">
      <go:sheetsCustomData xmlns:go="http://customooxmlschemas.google.com/" r:id="rId10" roundtripDataSignature="AMtx7mgWv8jEGmDp8AOXmJh5dk05qBAHoA=="/>
    </ext>
  </extLst>
</workbook>
</file>

<file path=xl/calcChain.xml><?xml version="1.0" encoding="utf-8"?>
<calcChain xmlns="http://schemas.openxmlformats.org/spreadsheetml/2006/main">
  <c r="C85" i="1" l="1"/>
  <c r="C67" i="1"/>
  <c r="D19" i="8" l="1"/>
  <c r="E19" i="8"/>
  <c r="D48" i="8"/>
  <c r="E48" i="8"/>
  <c r="D69" i="8"/>
  <c r="E69" i="8"/>
  <c r="D77" i="8"/>
  <c r="D85" i="8"/>
  <c r="E85" i="8"/>
  <c r="D97" i="8"/>
  <c r="D108" i="8"/>
  <c r="D136" i="8"/>
  <c r="E140" i="8"/>
  <c r="D145" i="8"/>
  <c r="D157" i="8"/>
  <c r="D168" i="8"/>
  <c r="D179" i="8"/>
  <c r="D186" i="8"/>
  <c r="E186" i="8"/>
  <c r="B14" i="7"/>
  <c r="B19" i="7"/>
  <c r="B24" i="7"/>
  <c r="B44" i="7"/>
  <c r="B50" i="7"/>
  <c r="E187" i="8" l="1"/>
  <c r="B52" i="7"/>
  <c r="D9" i="9" s="1"/>
  <c r="E9" i="9" s="1"/>
  <c r="G9" i="9" s="1"/>
  <c r="D187" i="8"/>
  <c r="D188" i="8"/>
  <c r="C5" i="9" s="1"/>
  <c r="D5" i="9" s="1"/>
  <c r="E5" i="9" s="1"/>
  <c r="G5" i="9" s="1"/>
  <c r="A9" i="3"/>
  <c r="A8" i="3"/>
  <c r="A7" i="3"/>
  <c r="A6" i="3"/>
  <c r="A5" i="3"/>
  <c r="A4" i="3"/>
  <c r="A3" i="3"/>
  <c r="C104" i="1"/>
  <c r="D32" i="3" s="1"/>
  <c r="F32" i="3" s="1"/>
  <c r="C102" i="1"/>
  <c r="C97" i="1"/>
  <c r="D31" i="3" s="1"/>
  <c r="F31" i="3" s="1"/>
  <c r="C91" i="1"/>
  <c r="D30" i="3" s="1"/>
  <c r="F30" i="3" s="1"/>
  <c r="D27" i="3"/>
  <c r="F27" i="3" s="1"/>
  <c r="C80" i="1"/>
  <c r="C74" i="1"/>
  <c r="C75" i="1" s="1"/>
  <c r="D25" i="3" s="1"/>
  <c r="F25" i="3" s="1"/>
  <c r="D24" i="3"/>
  <c r="F24" i="3" s="1"/>
  <c r="C57" i="1"/>
  <c r="D21" i="3" s="1"/>
  <c r="F21" i="3" s="1"/>
  <c r="C52" i="1"/>
  <c r="D20" i="3" s="1"/>
  <c r="F20" i="3" s="1"/>
  <c r="C45" i="1"/>
  <c r="C46" i="1" s="1"/>
  <c r="D19" i="3" s="1"/>
  <c r="F19" i="3" s="1"/>
  <c r="D28" i="1"/>
  <c r="D27" i="1"/>
  <c r="D26" i="1"/>
  <c r="D25" i="1"/>
  <c r="D24" i="1"/>
  <c r="C21" i="1"/>
  <c r="D15" i="3" s="1"/>
  <c r="F15" i="3" s="1"/>
  <c r="D26" i="3" l="1"/>
  <c r="F26" i="3" s="1"/>
  <c r="D29" i="1"/>
  <c r="E30" i="1" s="1"/>
  <c r="D16" i="3" s="1"/>
  <c r="F16" i="3" s="1"/>
  <c r="F34" i="3" s="1"/>
  <c r="D7" i="9" s="1"/>
  <c r="E7" i="9" s="1"/>
  <c r="G7" i="9" s="1"/>
  <c r="G12" i="9" s="1"/>
  <c r="E34" i="1" l="1"/>
  <c r="E36" i="1" s="1"/>
</calcChain>
</file>

<file path=xl/sharedStrings.xml><?xml version="1.0" encoding="utf-8"?>
<sst xmlns="http://schemas.openxmlformats.org/spreadsheetml/2006/main" count="807" uniqueCount="448">
  <si>
    <t>PESO Rating: Performance Standard for  Microfinance NGOs (MF-NGOs) in the Philippines</t>
  </si>
  <si>
    <t>All data refer to microfinance, unless otherwise specified.</t>
  </si>
  <si>
    <t>Encode data in turquoise cells only.</t>
  </si>
  <si>
    <t>Region of operations: (Luzon, Visayas, or Mindanao) Luzon</t>
  </si>
  <si>
    <t>Name of Microfinance Loan Product(s):</t>
  </si>
  <si>
    <t xml:space="preserve">Month and Year of Rating: </t>
  </si>
  <si>
    <t>Period Rated (Month/Day/Year to Month/Day/Year):</t>
  </si>
  <si>
    <t>Beginning/Baseline of Period Rated (Month/Day/Year): _______________ -- All "Beginning" data refer to this baseline date.</t>
  </si>
  <si>
    <t>Ending of Period Rated (Month/Day/Year):  _______________________-- All "Ending" data refer to this baseline date.</t>
  </si>
  <si>
    <t xml:space="preserve">a. Portfolio At Risk Ratio </t>
  </si>
  <si>
    <t>Principal balance of loans with at least one day missed payment, end of period</t>
  </si>
  <si>
    <t>Principal balance of restructured loans, end of period</t>
  </si>
  <si>
    <t>Principal balance of refinanced loans, end of period</t>
  </si>
  <si>
    <t>Gross loans outstanding, end of period</t>
  </si>
  <si>
    <t>Portfolio At Risk Ratio</t>
  </si>
  <si>
    <t>b. Loan Loss Reserve Ratio</t>
  </si>
  <si>
    <t>Principal Balance, Pesos</t>
  </si>
  <si>
    <t>Required Reserve, Pesos</t>
  </si>
  <si>
    <t>Actual Reserve, Pesos</t>
  </si>
  <si>
    <t>Current = principal balance of current loans</t>
  </si>
  <si>
    <t>PAR 1-30 = principal balance of loans with 1-30 days missed payment</t>
  </si>
  <si>
    <t>PAR 61-90 = principal balance of loans with 61-90 days missed payment</t>
  </si>
  <si>
    <t xml:space="preserve">Total loan loss reserve </t>
  </si>
  <si>
    <t>Loan Loss Reserve Ratio</t>
  </si>
  <si>
    <t>* Perfect score for those using ECL plus restricted Fund Balance, otherwise use MNRC standard. With comparative result of MNRC vs. ECL (with Annex to support).</t>
  </si>
  <si>
    <t>Comparative Loan Loss Reserve:</t>
  </si>
  <si>
    <t>Per MNRC as computed above</t>
  </si>
  <si>
    <t>Per ECL in accordance with PFRS 9 (with Annex to support)</t>
  </si>
  <si>
    <t>Deficiency (Excess)</t>
  </si>
  <si>
    <t>Required Restricted Fund Balance with AFS disclosure (Deficiency in E36)</t>
  </si>
  <si>
    <t>In case the Fund Balance is not enough, follow MNRC standard.</t>
  </si>
  <si>
    <t>a.  Operating Expense Ratio</t>
  </si>
  <si>
    <t>Operating costs for the period</t>
  </si>
  <si>
    <t>Gross loans outstanding, beginning of period</t>
  </si>
  <si>
    <t>Average Gross Loan Portfolio</t>
  </si>
  <si>
    <t xml:space="preserve">Oprating Expense Ratio </t>
  </si>
  <si>
    <t>b-i. Loan officer productivity- Group loans</t>
  </si>
  <si>
    <t>Active borrowers, Group loans, end of period</t>
  </si>
  <si>
    <t>Number of Account Officers, Group loans, end of period</t>
  </si>
  <si>
    <t>Loan officer productivity - Group loans</t>
  </si>
  <si>
    <t>b-ii. Loan officer productivity- Individual loans</t>
  </si>
  <si>
    <t>Active borrowers, Individual loans, end of period</t>
  </si>
  <si>
    <t>Number of Account Officers, Individual loans, end of period</t>
  </si>
  <si>
    <t>Loan officer productivity - Individual loans</t>
  </si>
  <si>
    <t>a. Operational Self-sufficiency</t>
  </si>
  <si>
    <t>Interest income from loans for the period</t>
  </si>
  <si>
    <t>Service fees on loans for the period</t>
  </si>
  <si>
    <t>Filing fees on loans for the period</t>
  </si>
  <si>
    <t>Fines, penalties, surcharges on loans for the period</t>
  </si>
  <si>
    <t>Operating cost for the period</t>
  </si>
  <si>
    <t>Administrative Expense for the period</t>
  </si>
  <si>
    <t>Operational self-sufficiency</t>
  </si>
  <si>
    <t>b. Return on Assets</t>
  </si>
  <si>
    <t>Net operating Income for the period</t>
  </si>
  <si>
    <t>Taxes paid</t>
  </si>
  <si>
    <t>Assets,  beginning of period</t>
  </si>
  <si>
    <t>Assets, end of period</t>
  </si>
  <si>
    <t>Average assets</t>
  </si>
  <si>
    <t>Return on Assets</t>
  </si>
  <si>
    <t>c. Current Ratio</t>
  </si>
  <si>
    <t>Current Assets</t>
  </si>
  <si>
    <t>Current Liabilities</t>
  </si>
  <si>
    <t>Current Ratio</t>
  </si>
  <si>
    <t>d. Debt to Fund Balance Ratio</t>
  </si>
  <si>
    <t>Debt (Debt includes only external borrowings)</t>
  </si>
  <si>
    <t>Fund Balance</t>
  </si>
  <si>
    <t>Debt to Fund Balance Ratio</t>
  </si>
  <si>
    <t>a. Growth in number of active MF Clients</t>
  </si>
  <si>
    <t>Beginning No. of Active MF Clients *</t>
  </si>
  <si>
    <t xml:space="preserve">Ending No. of Active MF Clients </t>
  </si>
  <si>
    <t>Growth in number of active borrowers</t>
  </si>
  <si>
    <t>* Active Microfinance clients refer to clients with outstanding microsavings and/or micro loans.</t>
  </si>
  <si>
    <t>b. Growth in MF loan portfolio</t>
  </si>
  <si>
    <t>Beginning MF Loans Outstanding</t>
  </si>
  <si>
    <t>Ending MF Loans Outstanding</t>
  </si>
  <si>
    <t>Growth in MF loan portfolio</t>
  </si>
  <si>
    <t>c. Depth of outreach</t>
  </si>
  <si>
    <t>Total Loans Outstanding</t>
  </si>
  <si>
    <t>Total number of borrowers</t>
  </si>
  <si>
    <t>Average loan balance</t>
  </si>
  <si>
    <t>GNI per capita for the period</t>
  </si>
  <si>
    <t>Depth of outreach</t>
  </si>
  <si>
    <t>NOTE:  External Data on GNI per Capita will be provided directly by the MNRC to MF NGOs.</t>
  </si>
  <si>
    <t>Certified by:</t>
  </si>
  <si>
    <t>Chairman</t>
  </si>
  <si>
    <t>President</t>
  </si>
  <si>
    <t>Treasurer</t>
  </si>
  <si>
    <t>CRITERIA: VLOOKUP TABLES</t>
  </si>
  <si>
    <t>Component/Indicators/Weights</t>
  </si>
  <si>
    <t>Score</t>
  </si>
  <si>
    <t>a. Operating Expense Ratio (10%)</t>
  </si>
  <si>
    <t>b.1. Loan officer productivity - group loans (5%)</t>
  </si>
  <si>
    <t>b.2. Loan officer productivity - individual loans (5%)</t>
  </si>
  <si>
    <t>a. Operational Self-sufficiency (5%)</t>
  </si>
  <si>
    <t>c.  Current Ratio (10%)</t>
  </si>
  <si>
    <t>d.  Debt to Fund Balance Ratio (10%)</t>
  </si>
  <si>
    <t>a. Growth in no. of active MF Clients (5%)</t>
  </si>
  <si>
    <t>b. Growth in MF loan portfolio (5%)</t>
  </si>
  <si>
    <t>c. Depth of outreach (5%)</t>
  </si>
  <si>
    <t>Indicators/Weights</t>
  </si>
  <si>
    <t>Standard</t>
  </si>
  <si>
    <t>Highest Possible # of Points</t>
  </si>
  <si>
    <t>5% or less</t>
  </si>
  <si>
    <t>a. Operating Expense Ratio(10%)</t>
  </si>
  <si>
    <t>30% or less</t>
  </si>
  <si>
    <t>200 or more</t>
  </si>
  <si>
    <t>100 or more</t>
  </si>
  <si>
    <t>110% or more</t>
  </si>
  <si>
    <t>2% or more</t>
  </si>
  <si>
    <t>c. Current Ratio (10%)</t>
  </si>
  <si>
    <t>d. Debt to Fund Balance Ratio (10%)</t>
  </si>
  <si>
    <t>a. Growth in number of active MF clients (5%)</t>
  </si>
  <si>
    <t>5% or more</t>
  </si>
  <si>
    <t>Less than 20%</t>
  </si>
  <si>
    <t>TOTAL SCORE:</t>
  </si>
  <si>
    <t xml:space="preserve">Name of MICROFINANCE NGO:  </t>
  </si>
  <si>
    <t>YES (1)/NO (0)</t>
  </si>
  <si>
    <t>SUB-TOTAL</t>
  </si>
  <si>
    <t>ENSURE BOARD, MANAGEMENT AND EMPLOYEE COMMITMENT TO THE SOCIAL GOALS</t>
  </si>
  <si>
    <t>DESIGN PRODUCTS, SERVICES AND DELIVERY CHANNELS THAT MEET THE CLIENT’S NEEDS AND PREFERENCES</t>
  </si>
  <si>
    <t>ABIDE BY CLIENT PROTECTION PRINCIPLES</t>
  </si>
  <si>
    <t xml:space="preserve">Prevention of over indebtedness </t>
  </si>
  <si>
    <t xml:space="preserve">Transparency </t>
  </si>
  <si>
    <t>Fair and respectful treatment of clients</t>
  </si>
  <si>
    <t xml:space="preserve">Mechanism for Complaint Resolution </t>
  </si>
  <si>
    <t>Privacy of Client Data</t>
  </si>
  <si>
    <t>TREAT EMPLOYEES RESPONSIBLY</t>
  </si>
  <si>
    <t>TOTAL POINTS</t>
  </si>
  <si>
    <t>NAME OF MICROFINANCE NGO:</t>
  </si>
  <si>
    <t>GOVERNANCE GOOD PRACTICES</t>
  </si>
  <si>
    <t>REQUIRED FOR</t>
  </si>
  <si>
    <t>SOURCE OF INFORMATION</t>
  </si>
  <si>
    <t>REMARKS</t>
  </si>
  <si>
    <t>THE BOARD'S GOVERNANCE RESPONSIBILITIES</t>
  </si>
  <si>
    <t>ESTABLISHING A COMPETENT BOARD</t>
  </si>
  <si>
    <t>Mandatory for All</t>
  </si>
  <si>
    <t>Board Charter and Manual on Good Governance</t>
  </si>
  <si>
    <t>ESTABLISHING CLEAR ROLES AND RESPONSIBILITIES OF THE BOARD</t>
  </si>
  <si>
    <t>Reports</t>
  </si>
  <si>
    <t>Risk Management Framework/Policy</t>
  </si>
  <si>
    <t>By-Laws
Board Charter</t>
  </si>
  <si>
    <t>Minutes of the Meeting</t>
  </si>
  <si>
    <t>ESTABLISHING BOARD COMMITTEES</t>
  </si>
  <si>
    <t>Principle 3: Board committees should be set up to the extent possible to support the effective performance of the Board’s functions, particularly with respect to audit, finance and risk and other key governance concerns, such as nomination and remuneration. The composition, functions and responsibilities of all committees established should be contained in a publicly available Committee Charter.</t>
  </si>
  <si>
    <t>Committee Charter</t>
  </si>
  <si>
    <t>FOSTERING COMMITMENT</t>
  </si>
  <si>
    <t>Corporate Secretary’s Certificate on Attendance of the Board</t>
  </si>
  <si>
    <t>Disclosure Statement of the Board Member</t>
  </si>
  <si>
    <t>REINFORCING BOARD INDEPENDENCE</t>
  </si>
  <si>
    <t>Policies/Board Charter</t>
  </si>
  <si>
    <t>ASSESSING BOARD PERFORMANCE</t>
  </si>
  <si>
    <t>Assessment Results</t>
  </si>
  <si>
    <t>Board Policy</t>
  </si>
  <si>
    <t>STRENGTHENING BOARD ETHICS</t>
  </si>
  <si>
    <t>Principle 7: Members of the Board are duty-bound to apply high ethical standards, taking into account the interests of all members and other stakeholders.</t>
  </si>
  <si>
    <t>Code of Conduct and Ethics</t>
  </si>
  <si>
    <t>Company Policy</t>
  </si>
  <si>
    <t>DISCLOSURE AND TRANSPARENCY</t>
  </si>
  <si>
    <t>ENHANCING ORGANIZATION DISCLOSURE POLICIES AND PROCEDURES</t>
  </si>
  <si>
    <t>Disclosure Policy / Conflict of Interest Policies/ Manual on Good Governance</t>
  </si>
  <si>
    <t>Policy Disclosure/ Manual on Good Governance</t>
  </si>
  <si>
    <t>INCREASING FOCUS ON NON-FINANCIAL AND SUSTAINABILITY REPORTING</t>
  </si>
  <si>
    <t>Manual on Good Governance</t>
  </si>
  <si>
    <t>INTERNAL CONTROL SYSTEM AND RISK MANAGEMENT FRAMEWORK</t>
  </si>
  <si>
    <t>STRENGTHENING THE INTERNAL CONTROL SYSTEM AND RISK MANAGEMENT FRAMEWORK</t>
  </si>
  <si>
    <t>Internal Control Policy/ Manual on Good Governance</t>
  </si>
  <si>
    <t>Internal Control/Audit Policy/ Manual on Good Governance</t>
  </si>
  <si>
    <t>CULTIVATING A SYNERGIC RELATIONSHIP WITH MEMBERS</t>
  </si>
  <si>
    <t>PROMOTING MEMBER RIGHTS</t>
  </si>
  <si>
    <t>DUTIES TO STAKEHOLDERS</t>
  </si>
  <si>
    <t>List of Stakeholders/Strategic Plan</t>
  </si>
  <si>
    <t>Stakeholder Policies/ Manual on Good Governance</t>
  </si>
  <si>
    <t>ENCOURAGING STAKEHOLDERS’ PARTICIPATION</t>
  </si>
  <si>
    <t>MOA/Stakeholder Policies/Manual on Good Governance</t>
  </si>
  <si>
    <t>Attendance on Meetings/ Stakeholder Policies/ Manual on Good Governance</t>
  </si>
  <si>
    <t>Full Points (1)</t>
  </si>
  <si>
    <t>Percentage Rating (3)= [(2)/(1)]*100</t>
  </si>
  <si>
    <t>Weight (4)</t>
  </si>
  <si>
    <t>Weighted Score  (3)*(4)</t>
  </si>
  <si>
    <t>Governance</t>
  </si>
  <si>
    <t>Financial</t>
  </si>
  <si>
    <t xml:space="preserve">Social </t>
  </si>
  <si>
    <t xml:space="preserve">TOTAL </t>
  </si>
  <si>
    <t xml:space="preserve">      Large MF-NGO</t>
  </si>
  <si>
    <t>PESO Rating: Performance Standard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</si>
  <si>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</si>
  <si>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r>
      <t xml:space="preserve">PAR 31-60 </t>
    </r>
    <r>
      <rPr>
        <i/>
        <sz val="10"/>
        <rFont val="Cambria"/>
        <family val="1"/>
      </rPr>
      <t xml:space="preserve">and/or loans restructured once= </t>
    </r>
    <r>
      <rPr>
        <sz val="10"/>
        <rFont val="Cambria"/>
        <family val="1"/>
      </rPr>
      <t>principal balance of loans with 31-60 days missed payment + principal balance of loans restructured once</t>
    </r>
  </si>
  <si>
    <r>
      <t xml:space="preserve">PAR 91 </t>
    </r>
    <r>
      <rPr>
        <i/>
        <sz val="10"/>
        <rFont val="Cambria"/>
        <family val="1"/>
      </rPr>
      <t xml:space="preserve">and above and/or loans restructured twice= </t>
    </r>
    <r>
      <rPr>
        <sz val="10"/>
        <rFont val="Cambria"/>
        <family val="1"/>
      </rPr>
      <t>principal balance of loans with 91 or more days missed payment + principal balance of loans restructured twice</t>
    </r>
  </si>
  <si>
    <r>
      <t xml:space="preserve">II. </t>
    </r>
    <r>
      <rPr>
        <b/>
        <i/>
        <sz val="10"/>
        <rFont val="Cambria"/>
        <family val="1"/>
      </rPr>
      <t>E</t>
    </r>
    <r>
      <rPr>
        <sz val="10"/>
        <rFont val="Cambria"/>
        <family val="1"/>
      </rPr>
      <t>fficiency (</t>
    </r>
    <r>
      <rPr>
        <b/>
        <sz val="10"/>
        <rFont val="Cambria"/>
        <family val="1"/>
      </rPr>
      <t>20%</t>
    </r>
    <r>
      <rPr>
        <sz val="10"/>
        <rFont val="Cambria"/>
        <family val="1"/>
      </rPr>
      <t>)</t>
    </r>
  </si>
  <si>
    <r>
      <t xml:space="preserve">III. </t>
    </r>
    <r>
      <rPr>
        <b/>
        <i/>
        <sz val="10"/>
        <rFont val="Cambria"/>
        <family val="1"/>
      </rPr>
      <t>S</t>
    </r>
    <r>
      <rPr>
        <sz val="10"/>
        <rFont val="Cambria"/>
        <family val="1"/>
      </rPr>
      <t>ustainability and Stability (3</t>
    </r>
    <r>
      <rPr>
        <b/>
        <sz val="10"/>
        <rFont val="Cambria"/>
        <family val="1"/>
      </rPr>
      <t>5%</t>
    </r>
    <r>
      <rPr>
        <sz val="10"/>
        <rFont val="Cambria"/>
        <family val="1"/>
      </rPr>
      <t>)</t>
    </r>
  </si>
  <si>
    <r>
      <t xml:space="preserve">IV. </t>
    </r>
    <r>
      <rPr>
        <b/>
        <i/>
        <sz val="10"/>
        <rFont val="Cambria"/>
        <family val="1"/>
      </rPr>
      <t>O</t>
    </r>
    <r>
      <rPr>
        <sz val="10"/>
        <rFont val="Cambria"/>
        <family val="1"/>
      </rPr>
      <t>utreach (</t>
    </r>
    <r>
      <rPr>
        <b/>
        <sz val="10"/>
        <rFont val="Cambria"/>
        <family val="1"/>
      </rPr>
      <t>15%</t>
    </r>
    <r>
      <rPr>
        <sz val="10"/>
        <rFont val="Cambria"/>
        <family val="1"/>
      </rPr>
      <t>)</t>
    </r>
  </si>
  <si>
    <t xml:space="preserve">Name of MF-NGO: </t>
  </si>
  <si>
    <t>PESO Rating: Performance Standards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</si>
  <si>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</si>
  <si>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t>a. Portfolio At Risk (15%)</t>
  </si>
  <si>
    <t>b. Loan loss reserve ratio (15%)</t>
  </si>
  <si>
    <r>
      <t>II.</t>
    </r>
    <r>
      <rPr>
        <b/>
        <sz val="10"/>
        <rFont val="Cambria"/>
        <family val="1"/>
      </rPr>
      <t xml:space="preserve"> </t>
    </r>
    <r>
      <rPr>
        <b/>
        <i/>
        <sz val="10"/>
        <rFont val="Cambria"/>
        <family val="1"/>
      </rPr>
      <t>E</t>
    </r>
    <r>
      <rPr>
        <sz val="10"/>
        <rFont val="Cambria"/>
        <family val="1"/>
      </rPr>
      <t>fficiency (2</t>
    </r>
    <r>
      <rPr>
        <b/>
        <sz val="10"/>
        <rFont val="Cambria"/>
        <family val="1"/>
      </rPr>
      <t>0%</t>
    </r>
    <r>
      <rPr>
        <sz val="10"/>
        <rFont val="Cambria"/>
        <family val="1"/>
      </rPr>
      <t>)</t>
    </r>
  </si>
  <si>
    <t>b.  Return on Assets (10%)</t>
  </si>
  <si>
    <t xml:space="preserve">MF-NGO's Performance </t>
  </si>
  <si>
    <t>Points for the MF-NGO</t>
  </si>
  <si>
    <r>
      <t xml:space="preserve">II. </t>
    </r>
    <r>
      <rPr>
        <b/>
        <i/>
        <sz val="10"/>
        <rFont val="Cambria"/>
        <family val="1"/>
      </rPr>
      <t>E</t>
    </r>
    <r>
      <rPr>
        <sz val="10"/>
        <rFont val="Cambria"/>
        <family val="1"/>
      </rPr>
      <t>fficiency (2</t>
    </r>
    <r>
      <rPr>
        <b/>
        <sz val="10"/>
        <rFont val="Cambria"/>
        <family val="1"/>
      </rPr>
      <t>0%</t>
    </r>
    <r>
      <rPr>
        <sz val="10"/>
        <rFont val="Cambria"/>
        <family val="1"/>
      </rPr>
      <t>)</t>
    </r>
  </si>
  <si>
    <r>
      <t>b1. Loan officer productivity - group loans (5%)</t>
    </r>
    <r>
      <rPr>
        <vertAlign val="superscript"/>
        <sz val="10"/>
        <rFont val="Cambria"/>
        <family val="1"/>
      </rPr>
      <t>a/</t>
    </r>
  </si>
  <si>
    <r>
      <t>b2. Loan officer productivity - individual loans (5%)</t>
    </r>
    <r>
      <rPr>
        <vertAlign val="superscript"/>
        <sz val="10"/>
        <rFont val="Cambria"/>
        <family val="1"/>
      </rPr>
      <t>a/</t>
    </r>
  </si>
  <si>
    <t>b. Return on Assets (10%)</t>
  </si>
  <si>
    <t>a/If the MF-NGO uses only one lending methodology, add 5 points to either b1 or b2 under Points for the MF-NGO.</t>
  </si>
  <si>
    <t xml:space="preserve">27.   The MF-NGO provides continuous training to its staffs. </t>
  </si>
  <si>
    <t>26.   The MF-NGO communicates to its employees the terms of their employment.</t>
  </si>
  <si>
    <t xml:space="preserve">25.   The MF-NGO complies with the minimum wage law.  </t>
  </si>
  <si>
    <r>
      <t>23.</t>
    </r>
    <r>
      <rPr>
        <sz val="10"/>
        <color indexed="8"/>
        <rFont val="Cambria"/>
        <family val="1"/>
      </rPr>
      <t xml:space="preserve">   Clients are informed about data privacy and the need for consent prior to the use of client-related data and information. </t>
    </r>
  </si>
  <si>
    <r>
      <t>21.</t>
    </r>
    <r>
      <rPr>
        <sz val="10"/>
        <color indexed="8"/>
        <rFont val="Cambria"/>
        <family val="1"/>
      </rPr>
      <t xml:space="preserve">   The MF-NGO informs its clients about their rights to complain and how to submit a complain.   </t>
    </r>
  </si>
  <si>
    <r>
      <rPr>
        <sz val="10"/>
        <color rgb="FF000000"/>
        <rFont val="Cambria"/>
        <family val="1"/>
      </rPr>
      <t>20. </t>
    </r>
    <r>
      <rPr>
        <b/>
        <i/>
        <sz val="10"/>
        <color indexed="8"/>
        <rFont val="Cambria"/>
        <family val="1"/>
      </rPr>
      <t xml:space="preserve">  </t>
    </r>
    <r>
      <rPr>
        <sz val="10"/>
        <color indexed="8"/>
        <rFont val="Cambria"/>
        <family val="1"/>
      </rPr>
      <t xml:space="preserve">The MF-NGO has an effective mechanism in place to receive and resolve complaints from clients. </t>
    </r>
  </si>
  <si>
    <r>
      <t>19.</t>
    </r>
    <r>
      <rPr>
        <sz val="10"/>
        <color indexed="8"/>
        <rFont val="Cambria"/>
        <family val="1"/>
      </rPr>
      <t xml:space="preserve">   The MF-NGO trains its staff and third party collection agents on debt collection practices and loan recovery procedures.  </t>
    </r>
  </si>
  <si>
    <r>
      <t>18.</t>
    </r>
    <r>
      <rPr>
        <sz val="10"/>
        <color indexed="8"/>
        <rFont val="Cambria"/>
        <family val="1"/>
      </rPr>
      <t xml:space="preserve">   A policy that clearly defines appropriate and inappropriate collection practices by both staff and collection agents is in place and enforced.  </t>
    </r>
  </si>
  <si>
    <r>
      <rPr>
        <sz val="10"/>
        <color rgb="FF000000"/>
        <rFont val="Cambria"/>
        <family val="1"/>
      </rPr>
      <t>17</t>
    </r>
    <r>
      <rPr>
        <b/>
        <i/>
        <sz val="10"/>
        <color rgb="FF000000"/>
        <rFont val="Cambria"/>
        <family val="1"/>
      </rPr>
      <t>.</t>
    </r>
    <r>
      <rPr>
        <b/>
        <i/>
        <sz val="10"/>
        <color indexed="8"/>
        <rFont val="Cambria"/>
        <family val="1"/>
      </rPr>
      <t xml:space="preserve">   </t>
    </r>
    <r>
      <rPr>
        <sz val="10"/>
        <color indexed="8"/>
        <rFont val="Cambria"/>
        <family val="1"/>
      </rPr>
      <t>The MF-NGO has a client protection policy that promotes the fair and respectful treatment of clients.</t>
    </r>
  </si>
  <si>
    <r>
      <t>16.</t>
    </r>
    <r>
      <rPr>
        <sz val="10"/>
        <color indexed="8"/>
        <rFont val="Cambria"/>
        <family val="1"/>
      </rPr>
      <t xml:space="preserve">   The MF-NGO complies with the Truth in Lending Act by clearly stating the amount and method of interest rate computation in the disclosure statement.  The Truth in Lending Act is prominently displayed and posted in the premises of the MF-NGO.  </t>
    </r>
  </si>
  <si>
    <r>
      <t>15.</t>
    </r>
    <r>
      <rPr>
        <sz val="10"/>
        <color indexed="8"/>
        <rFont val="Cambria"/>
        <family val="1"/>
      </rPr>
      <t>   The MF-NGO gives clients adequate time to review the terms and conditions of financial products, ask questions and receive additional information prior to signing of contracts. _x000B_</t>
    </r>
  </si>
  <si>
    <r>
      <rPr>
        <sz val="10"/>
        <color rgb="FF000000"/>
        <rFont val="Cambria"/>
        <family val="1"/>
      </rPr>
      <t>14</t>
    </r>
    <r>
      <rPr>
        <b/>
        <i/>
        <sz val="10"/>
        <color rgb="FF000000"/>
        <rFont val="Cambria"/>
        <family val="1"/>
      </rPr>
      <t>.</t>
    </r>
    <r>
      <rPr>
        <b/>
        <i/>
        <sz val="10"/>
        <color indexed="8"/>
        <rFont val="Cambria"/>
        <family val="1"/>
      </rPr>
      <t xml:space="preserve">   </t>
    </r>
    <r>
      <rPr>
        <sz val="10"/>
        <color indexed="8"/>
        <rFont val="Cambria"/>
        <family val="1"/>
      </rPr>
      <t xml:space="preserve">The MF-NGO discloses to clients the Policy and documented processes on the transparency in product terms, conditions and all relevant costs related to the financial products and services it offers. </t>
    </r>
  </si>
  <si>
    <r>
      <t>13.</t>
    </r>
    <r>
      <rPr>
        <sz val="10"/>
        <color indexed="8"/>
        <rFont val="Cambria"/>
        <family val="1"/>
      </rPr>
      <t>   The MF-NGO conducts repayment capacity analysis of each clientele prior to loan approval</t>
    </r>
  </si>
  <si>
    <r>
      <t xml:space="preserve">11.   </t>
    </r>
    <r>
      <rPr>
        <sz val="10"/>
        <rFont val="Cambria"/>
        <family val="1"/>
      </rPr>
      <t xml:space="preserve">To prevent over indebtedness among clients, MF-NGO adopts a loan policy that defines the maximum percentage of a borrower’s disposable income that can be applied to debt service, including debt from the MF-NGO and other lenders.  This amount is used to determine the maximum loan amount and terms.  </t>
    </r>
  </si>
  <si>
    <t>10.   The MF-NGO uses the result of the client satisfaction and exit surveys in designing/improving its products and services.</t>
  </si>
  <si>
    <t xml:space="preserve">9.   The MF-NGO conducts client satisfaction surveys and exit surveys. </t>
  </si>
  <si>
    <t>8.   The MF-NGO conducts market research before introducing or modifying products and services.</t>
  </si>
  <si>
    <t>7.     The board uses social performance data to provide strategic direction considering both social and financial goals.</t>
  </si>
  <si>
    <t>5.     The members of the board, management and staff, are given continuing education on the social goals of the MF-NGO.</t>
  </si>
  <si>
    <t>4.4. Environmental Sustainability</t>
  </si>
  <si>
    <t>4.3. Disaster Resilliency</t>
  </si>
  <si>
    <t>4.2. Gender Development</t>
  </si>
  <si>
    <t>4.1. Social Goals</t>
  </si>
  <si>
    <t>4.    The MF-NGO has identified specific indicators that measures its progress towards attaining the following:</t>
  </si>
  <si>
    <t>3.     The MF-NGO has a strategy that clearly defines the specific profile of the target clientele.</t>
  </si>
  <si>
    <t>2.     The MF-NGO circulates the vision/mission to both board, management and staff.</t>
  </si>
  <si>
    <t xml:space="preserve">1.     The MF-NGO has a vision/mission statement that clearly states the low-income people as target clientele. </t>
  </si>
  <si>
    <r>
      <t>DEFINE AND MONITOR SOCIAL GOALS</t>
    </r>
    <r>
      <rPr>
        <sz val="10"/>
        <rFont val="Cambria"/>
        <family val="1"/>
      </rPr>
      <t xml:space="preserve">  </t>
    </r>
  </si>
  <si>
    <r>
      <rPr>
        <b/>
        <sz val="10"/>
        <color rgb="FF000000"/>
        <rFont val="Cambria"/>
        <family val="1"/>
      </rPr>
      <t>(-)</t>
    </r>
    <r>
      <rPr>
        <sz val="10"/>
        <color rgb="FF000000"/>
        <rFont val="Cambria"/>
        <family val="1"/>
      </rPr>
      <t xml:space="preserve"> Not Applicable, don't fill up</t>
    </r>
  </si>
  <si>
    <r>
      <rPr>
        <b/>
        <sz val="10"/>
        <color rgb="FF000000"/>
        <rFont val="Cambria"/>
        <family val="1"/>
      </rPr>
      <t xml:space="preserve">(**) </t>
    </r>
    <r>
      <rPr>
        <sz val="10"/>
        <color rgb="FF000000"/>
        <rFont val="Cambria"/>
        <family val="1"/>
      </rPr>
      <t>In</t>
    </r>
    <r>
      <rPr>
        <b/>
        <sz val="10"/>
        <color rgb="FF000000"/>
        <rFont val="Cambria"/>
        <family val="1"/>
      </rPr>
      <t xml:space="preserve"> "</t>
    </r>
    <r>
      <rPr>
        <sz val="10"/>
        <color rgb="FF000000"/>
        <rFont val="Cambria"/>
        <family val="1"/>
      </rPr>
      <t xml:space="preserve">GOOD TO HAVE" column, if complied additional </t>
    </r>
    <r>
      <rPr>
        <b/>
        <sz val="10"/>
        <color rgb="FF000000"/>
        <rFont val="Cambria"/>
        <family val="1"/>
      </rPr>
      <t>1 POINT</t>
    </r>
  </si>
  <si>
    <r>
      <rPr>
        <b/>
        <sz val="10"/>
        <color rgb="FF000000"/>
        <rFont val="Cambria"/>
        <family val="1"/>
      </rPr>
      <t>(*)</t>
    </r>
    <r>
      <rPr>
        <sz val="10"/>
        <color rgb="FF000000"/>
        <rFont val="Cambria"/>
        <family val="1"/>
      </rPr>
      <t xml:space="preserve"> YES = 1 POINT
        NO = 0 POINT</t>
    </r>
  </si>
  <si>
    <t>LEGEND:</t>
  </si>
  <si>
    <t xml:space="preserve">TOTAL POINTS
</t>
  </si>
  <si>
    <t xml:space="preserve">TOTAL NUMBER PER CATEGORY
</t>
  </si>
  <si>
    <t>Sub Total</t>
  </si>
  <si>
    <t>-</t>
  </si>
  <si>
    <r>
      <t xml:space="preserve">14.4 </t>
    </r>
    <r>
      <rPr>
        <sz val="10"/>
        <color rgb="FF000000"/>
        <rFont val="Cambria"/>
        <family val="1"/>
      </rPr>
      <t>Does the MF-NGO consistently communicate and cooperate with the government and intergovernmental agencies?</t>
    </r>
  </si>
  <si>
    <r>
      <t xml:space="preserve">14.3 </t>
    </r>
    <r>
      <rPr>
        <sz val="10"/>
        <color rgb="FF000000"/>
        <rFont val="Cambria"/>
        <family val="1"/>
      </rPr>
      <t>Is the MF-NGO accountable to its donors, project partners and the local communities it serves?</t>
    </r>
  </si>
  <si>
    <r>
      <t xml:space="preserve">14.2 </t>
    </r>
    <r>
      <rPr>
        <sz val="10"/>
        <color rgb="FF000000"/>
        <rFont val="Cambria"/>
        <family val="1"/>
      </rPr>
      <t>Does the MF-NGO enter into a collaboration with a corporation or for profit entity only when it would be advantageous to the organization’s VMSFGG?</t>
    </r>
  </si>
  <si>
    <r>
      <t xml:space="preserve">14.1 </t>
    </r>
    <r>
      <rPr>
        <sz val="10"/>
        <color rgb="FF000000"/>
        <rFont val="Cambria"/>
        <family val="1"/>
      </rPr>
      <t>Does the MF-NGO endeavor to create a good reputation by establishing policies, programs and procedures consistent with its VMSFGG and applicable laws to encourage donors and volunteers to contribute their resources, network, time and industry for the realization of the MF-NGO’s VMSFGG and to ensure sustainability of the organization?</t>
    </r>
  </si>
  <si>
    <t>Principle 14: A mechanism for participation of various stakeholders should be developed to create a symbiotic environment with them in realizing the MF-NGO’s (VMSFGG). </t>
  </si>
  <si>
    <t>Website</t>
  </si>
  <si>
    <t>(iii) to freely communicate their concerns about illegal or unethical practices, without fear of retaliation and to have direct access to the board (whistle blowing policy)?</t>
  </si>
  <si>
    <r>
      <t xml:space="preserve">(ii) </t>
    </r>
    <r>
      <rPr>
        <sz val="10"/>
        <color rgb="FF000000"/>
        <rFont val="Cambria"/>
        <family val="1"/>
      </rPr>
      <t>to obtain redress for the violation of their rights?</t>
    </r>
  </si>
  <si>
    <r>
      <t xml:space="preserve">(i) </t>
    </r>
    <r>
      <rPr>
        <sz val="10"/>
        <color rgb="FF000000"/>
        <rFont val="Cambria"/>
        <family val="1"/>
      </rPr>
      <t xml:space="preserve">to communicate with the MF-NGO?                </t>
    </r>
    <r>
      <rPr>
        <b/>
        <sz val="10"/>
        <color rgb="FF000000"/>
        <rFont val="Cambria"/>
        <family val="1"/>
      </rPr>
      <t>                                                                                    </t>
    </r>
  </si>
  <si>
    <r>
      <t xml:space="preserve">13.3 </t>
    </r>
    <r>
      <rPr>
        <sz val="10"/>
        <color rgb="FF000000"/>
        <rFont val="Cambria"/>
        <family val="1"/>
      </rPr>
      <t xml:space="preserve">Does the Board adopt a transparent framework and process that allow stakeholders: </t>
    </r>
    <r>
      <rPr>
        <b/>
        <sz val="10"/>
        <color rgb="FF000000"/>
        <rFont val="Cambria"/>
        <family val="1"/>
      </rPr>
      <t>                                                                                                       </t>
    </r>
  </si>
  <si>
    <r>
      <t>13.2</t>
    </r>
    <r>
      <rPr>
        <sz val="10"/>
        <color rgb="FF000000"/>
        <rFont val="Cambria"/>
        <family val="1"/>
      </rPr>
      <t xml:space="preserve"> Does the Board establish clear policies and programs to provide a mechanism on the fair treatment and protection of stakeholders?</t>
    </r>
  </si>
  <si>
    <t>Memorandum of Agreement (MOA)/Loans Agreement with Creditors/Donors/Community</t>
  </si>
  <si>
    <r>
      <t>13.1(b)</t>
    </r>
    <r>
      <rPr>
        <sz val="10"/>
        <color rgb="FF000000"/>
        <rFont val="Cambria"/>
        <family val="1"/>
      </rPr>
      <t xml:space="preserve"> Does the Board promote cooperation between the organization’s stakeholders and the MF-NGO in carrying out its VMSFGG, and in promoting social welfare and sustainability? </t>
    </r>
  </si>
  <si>
    <r>
      <t>13.1(a)</t>
    </r>
    <r>
      <rPr>
        <sz val="10"/>
        <color rgb="FF000000"/>
        <rFont val="Cambria"/>
        <family val="1"/>
      </rPr>
      <t xml:space="preserve"> Does the Board identify the MF-NGO’s various stakeholders?</t>
    </r>
  </si>
  <si>
    <t xml:space="preserve">Principle 13: The rights of stakeholders established by law, by contractual relations and through voluntary commitments must be respected. Where stakeholders’ rights and/or interests are at stake, stakeholders should have the opportunity to obtain prompt effective redress for the violation of their rights.
</t>
  </si>
  <si>
    <t xml:space="preserve">RESPECTING RIGHTS OF STAKEHOLDERS AND EFFECTIVE REDRESS FOR VIOLATION OF STAKEHOLDERS’ RIGHTS  </t>
  </si>
  <si>
    <r>
      <t xml:space="preserve">12.4(b) </t>
    </r>
    <r>
      <rPr>
        <sz val="10"/>
        <color rgb="FF000000"/>
        <rFont val="Cambria"/>
        <family val="1"/>
      </rPr>
      <t>Is the alternative dispute mechanism included in the MF-NGO’s Manual on Good Governance?</t>
    </r>
  </si>
  <si>
    <r>
      <t xml:space="preserve">12.4(a) </t>
    </r>
    <r>
      <rPr>
        <sz val="10"/>
        <color rgb="FF000000"/>
        <rFont val="Cambria"/>
        <family val="1"/>
      </rPr>
      <t>Does the Board make available, at the option of a member, an alternative dispute mechanism to resolve intra-corporate disputes in an amicable and effective manner?</t>
    </r>
  </si>
  <si>
    <t>Company Website</t>
  </si>
  <si>
    <r>
      <t>12.3</t>
    </r>
    <r>
      <rPr>
        <sz val="10"/>
        <color rgb="FF000000"/>
        <rFont val="Cambria"/>
        <family val="1"/>
      </rPr>
      <t>  Does the Board make available the Minutes of annual and special membership meetings within ten (10) business days from the date of the meeting by posting it on its website? </t>
    </r>
  </si>
  <si>
    <r>
      <t>12.2</t>
    </r>
    <r>
      <rPr>
        <sz val="10"/>
        <color rgb="FF000000"/>
        <rFont val="Cambria"/>
        <family val="1"/>
      </rPr>
      <t xml:space="preserve"> Does the  Board send out and post on its website the notice of annual and special membership meetings with sufficient  and relevant information at least twenty-one (21) calendar days before the meeting?</t>
    </r>
  </si>
  <si>
    <r>
      <t>(ii)</t>
    </r>
    <r>
      <rPr>
        <sz val="10"/>
        <color rgb="FF000000"/>
        <rFont val="Cambria"/>
        <family val="1"/>
      </rPr>
      <t xml:space="preserve"> Its website? </t>
    </r>
  </si>
  <si>
    <t>(i) in the Manual of Good Governance?                 </t>
  </si>
  <si>
    <r>
      <t xml:space="preserve">12.1 </t>
    </r>
    <r>
      <rPr>
        <sz val="10"/>
        <color rgb="FF000000"/>
        <rFont val="Cambria"/>
        <family val="1"/>
      </rPr>
      <t>Does the Board ensure that the basic rights of a member are disclosed:                                                                                                                                                                                                 </t>
    </r>
  </si>
  <si>
    <t>Principle 12: An MF-NGO should treat all members fairly and equitably. It should recognize and facilitate the exercise of their rights.</t>
  </si>
  <si>
    <t xml:space="preserve">that provides independent and objective identification, assessment and monitoring of key risk exposures?     </t>
  </si>
  <si>
    <t>Mandatory for LARGE MF-NGO</t>
  </si>
  <si>
    <r>
      <t xml:space="preserve">(ii) </t>
    </r>
    <r>
      <rPr>
        <sz val="10"/>
        <color rgb="FF000000"/>
        <rFont val="Cambria"/>
        <family val="1"/>
      </rPr>
      <t>a risk management function         </t>
    </r>
  </si>
  <si>
    <r>
      <t>(i)</t>
    </r>
    <r>
      <rPr>
        <sz val="10"/>
        <color rgb="FF000000"/>
        <rFont val="Cambria"/>
        <family val="1"/>
      </rPr>
      <t>  internal audit function       </t>
    </r>
  </si>
  <si>
    <r>
      <t>11.2</t>
    </r>
    <r>
      <rPr>
        <sz val="10"/>
        <color rgb="FF000000"/>
        <rFont val="Cambria"/>
        <family val="1"/>
      </rPr>
      <t xml:space="preserve"> Does the MF-NGO have in place an:</t>
    </r>
    <r>
      <rPr>
        <b/>
        <sz val="10"/>
        <color rgb="FF000000"/>
        <rFont val="Cambria"/>
        <family val="1"/>
      </rPr>
      <t xml:space="preserve">                                                                                                                 </t>
    </r>
    <r>
      <rPr>
        <sz val="10"/>
        <color rgb="FF000000"/>
        <rFont val="Cambria"/>
        <family val="1"/>
      </rPr>
      <t>                                                                     </t>
    </r>
  </si>
  <si>
    <t>specifically designed to address its peculiar setup or structure taking into account its size, risk profile and complexity of operations?</t>
  </si>
  <si>
    <t>Risk Management Policy/ Manual on Good Governance</t>
  </si>
  <si>
    <r>
      <t>(ii)</t>
    </r>
    <r>
      <rPr>
        <sz val="10"/>
        <color rgb="FF000000"/>
        <rFont val="Cambria"/>
        <family val="1"/>
      </rPr>
      <t xml:space="preserve"> risk management system                                                              </t>
    </r>
  </si>
  <si>
    <r>
      <t>(i)</t>
    </r>
    <r>
      <rPr>
        <sz val="10"/>
        <color rgb="FF000000"/>
        <rFont val="Cambria"/>
        <family val="1"/>
      </rPr>
      <t xml:space="preserve"> internal control system            </t>
    </r>
  </si>
  <si>
    <r>
      <t>11.1</t>
    </r>
    <r>
      <rPr>
        <sz val="10"/>
        <color rgb="FF000000"/>
        <rFont val="Cambria"/>
        <family val="1"/>
      </rPr>
      <t xml:space="preserve"> Does the MF-NGO have a separate, adequate and effective:</t>
    </r>
    <r>
      <rPr>
        <b/>
        <sz val="10"/>
        <color rgb="FF000000"/>
        <rFont val="Cambria"/>
        <family val="1"/>
      </rPr>
      <t xml:space="preserve">                                                                                                                  </t>
    </r>
    <r>
      <rPr>
        <sz val="10"/>
        <color rgb="FF000000"/>
        <rFont val="Cambria"/>
        <family val="1"/>
      </rPr>
      <t>                                                                     </t>
    </r>
  </si>
  <si>
    <t>Principle 11: To ensure the integrity, transparency and proper governance in the conduct of its operation, an MF-NGO should have separate, adequate and effective internal control and risk management systems.</t>
  </si>
  <si>
    <t>Manual on Good Governance
Company Website</t>
  </si>
  <si>
    <t>10.2 Does the MF-NGO have a process that provides regular updates, advisories and all other relevant information to its members and all stakeholders?</t>
  </si>
  <si>
    <t xml:space="preserve">10.1 For larger and smaller MF-NGOs, does the MF-NGO have a working and accessible website to ensure a comprehensive, cost-efficient, transparent and timely manner of disseminating relevant information to the public?  </t>
  </si>
  <si>
    <t>Principle 10: An MF-NGO should maintain a comprehensive and cost-efficient communication channel for disseminating relevant information. </t>
  </si>
  <si>
    <t>PROMOTING A COMPREHENSIVE AND COST-EFFICIENT ACCESS TO RELEVANT INFORMATION</t>
  </si>
  <si>
    <t>** For future compliance</t>
  </si>
  <si>
    <t>** 9.1 Do the trustees have a clear and focused policy on the disclosure of non-financial information, with emphasis on the management of economic, environmental, social and governance (EESG) issues of its operations, which underpin sustainability?</t>
  </si>
  <si>
    <t>Principle 9: An MF-NGO should ensure that material and reportable non-financial and sustainability issues are disclosed.</t>
  </si>
  <si>
    <r>
      <t xml:space="preserve">(ii) </t>
    </r>
    <r>
      <rPr>
        <sz val="10"/>
        <color rgb="FF000000"/>
        <rFont val="Cambria"/>
        <family val="1"/>
      </rPr>
      <t>posted on the MF-NGO’s website?</t>
    </r>
  </si>
  <si>
    <t>Manual on Good Governance </t>
  </si>
  <si>
    <r>
      <t>(i)</t>
    </r>
    <r>
      <rPr>
        <sz val="10"/>
        <color rgb="FF000000"/>
        <rFont val="Cambria"/>
        <family val="1"/>
      </rPr>
      <t xml:space="preserve"> contained in its Manual on Good Governance and submitted to the regulators?</t>
    </r>
  </si>
  <si>
    <r>
      <t>8.7</t>
    </r>
    <r>
      <rPr>
        <sz val="10"/>
        <color rgb="FF000000"/>
        <rFont val="Cambria"/>
        <family val="1"/>
      </rPr>
      <t xml:space="preserve"> Are the MF-NGO’s governance policies, programs and procedures: </t>
    </r>
    <r>
      <rPr>
        <b/>
        <sz val="10"/>
        <color rgb="FF000000"/>
        <rFont val="Cambria"/>
        <family val="1"/>
      </rPr>
      <t>                                                                                                                                                                                                          </t>
    </r>
  </si>
  <si>
    <r>
      <t>(ii)</t>
    </r>
    <r>
      <rPr>
        <sz val="10"/>
        <color rgb="FF000000"/>
        <rFont val="Cambria"/>
        <family val="1"/>
      </rPr>
      <t xml:space="preserve"> in its website? </t>
    </r>
  </si>
  <si>
    <r>
      <t>(i)</t>
    </r>
    <r>
      <rPr>
        <sz val="10"/>
        <color rgb="FF000000"/>
        <rFont val="Cambria"/>
        <family val="1"/>
      </rPr>
      <t xml:space="preserve"> to the regulators?                                                                           </t>
    </r>
  </si>
  <si>
    <t>Microenterprise Development Plan </t>
  </si>
  <si>
    <t>Mandatory for All </t>
  </si>
  <si>
    <r>
      <t>8.6(a)</t>
    </r>
    <r>
      <rPr>
        <sz val="10"/>
        <color rgb="FF000000"/>
        <rFont val="Cambria"/>
        <family val="1"/>
      </rPr>
      <t xml:space="preserve"> Does the MF-NGO clearly define and disclose its Microenterprise Development Programs and Services:                                                            </t>
    </r>
  </si>
  <si>
    <r>
      <t>(ii)</t>
    </r>
    <r>
      <rPr>
        <sz val="10"/>
        <color rgb="FF000000"/>
        <rFont val="Cambria"/>
        <family val="1"/>
      </rPr>
      <t xml:space="preserve"> the remuneration of management, taking into consideration the existing regulatory requirement on the level of administrative expenses? </t>
    </r>
  </si>
  <si>
    <r>
      <t>(i)</t>
    </r>
    <r>
      <rPr>
        <sz val="10"/>
        <color rgb="FF000000"/>
        <rFont val="Cambria"/>
        <family val="1"/>
      </rPr>
      <t xml:space="preserve"> the </t>
    </r>
    <r>
      <rPr>
        <i/>
        <sz val="10"/>
        <color rgb="FF000000"/>
        <rFont val="Cambria"/>
        <family val="1"/>
      </rPr>
      <t>per diem</t>
    </r>
    <r>
      <rPr>
        <sz val="10"/>
        <color rgb="FF000000"/>
        <rFont val="Cambria"/>
        <family val="1"/>
      </rPr>
      <t xml:space="preserve"> of its trustees                                                                                                                              </t>
    </r>
  </si>
  <si>
    <r>
      <t xml:space="preserve">8.5 </t>
    </r>
    <r>
      <rPr>
        <sz val="10"/>
        <color rgb="FF000000"/>
        <rFont val="Cambria"/>
        <family val="1"/>
      </rPr>
      <t xml:space="preserve">Does the MF-NGO provide in its Manual on Good Governance clear disclosure of policies and procedures in setting:        </t>
    </r>
    <r>
      <rPr>
        <b/>
        <sz val="10"/>
        <color rgb="FF000000"/>
        <rFont val="Cambria"/>
        <family val="1"/>
      </rPr>
      <t>                                                                            </t>
    </r>
  </si>
  <si>
    <r>
      <t>(iii)</t>
    </r>
    <r>
      <rPr>
        <sz val="10"/>
        <color rgb="FF000000"/>
        <rFont val="Cambria"/>
        <family val="1"/>
      </rPr>
      <t xml:space="preserve"> its clients              </t>
    </r>
  </si>
  <si>
    <r>
      <t>(ii)</t>
    </r>
    <r>
      <rPr>
        <sz val="10"/>
        <color rgb="FF000000"/>
        <rFont val="Cambria"/>
        <family val="1"/>
      </rPr>
      <t xml:space="preserve"> its donors                                                                                                                                   </t>
    </r>
  </si>
  <si>
    <r>
      <t>(i)</t>
    </r>
    <r>
      <rPr>
        <sz val="10"/>
        <color rgb="FF000000"/>
        <rFont val="Cambria"/>
        <family val="1"/>
      </rPr>
      <t xml:space="preserve"> its partners </t>
    </r>
  </si>
  <si>
    <r>
      <t xml:space="preserve">8.4(b) </t>
    </r>
    <r>
      <rPr>
        <sz val="10"/>
        <color rgb="FF000000"/>
        <rFont val="Cambria"/>
        <family val="1"/>
      </rPr>
      <t xml:space="preserve">Does the MF-NGO disclose in its Manual on Good Governance its policies and procedures governing any actual or potential conflict of interest that involves:         </t>
    </r>
    <r>
      <rPr>
        <b/>
        <sz val="10"/>
        <color rgb="FF000000"/>
        <rFont val="Cambria"/>
        <family val="1"/>
      </rPr>
      <t>                                                                        </t>
    </r>
    <r>
      <rPr>
        <sz val="10"/>
        <color rgb="FF000000"/>
        <rFont val="Cambria"/>
        <family val="1"/>
      </rPr>
      <t>                                                                                                    </t>
    </r>
  </si>
  <si>
    <r>
      <t>(iii)</t>
    </r>
    <r>
      <rPr>
        <sz val="10"/>
        <color rgb="FF000000"/>
        <rFont val="Cambria"/>
        <family val="1"/>
      </rPr>
      <t xml:space="preserve"> its employees         </t>
    </r>
  </si>
  <si>
    <r>
      <t>(ii)</t>
    </r>
    <r>
      <rPr>
        <sz val="10"/>
        <color rgb="FF000000"/>
        <rFont val="Cambria"/>
        <family val="1"/>
      </rPr>
      <t xml:space="preserve"> its management                                                                                                                                           </t>
    </r>
  </si>
  <si>
    <r>
      <t>(i)</t>
    </r>
    <r>
      <rPr>
        <sz val="10"/>
        <color rgb="FF000000"/>
        <rFont val="Cambria"/>
        <family val="1"/>
      </rPr>
      <t xml:space="preserve"> its trustees  </t>
    </r>
  </si>
  <si>
    <r>
      <t xml:space="preserve">8.4(a) </t>
    </r>
    <r>
      <rPr>
        <sz val="10"/>
        <color rgb="FF000000"/>
        <rFont val="Cambria"/>
        <family val="1"/>
      </rPr>
      <t>Does the MF-NGO disclose in its Manual on Good Governance its policies and procedures governing any actual or potential conflict of interest that involves:                                                                                                                                                                                                                                                                                                                                                                                                                                                               </t>
    </r>
  </si>
  <si>
    <t>Disclosure Policy / Non-financial information/ Notice of Members’ Meeting (with background on Nominees to the Board)</t>
  </si>
  <si>
    <r>
      <t>8.3</t>
    </r>
    <r>
      <rPr>
        <sz val="10"/>
        <color rgb="FF000000"/>
        <rFont val="Cambria"/>
        <family val="1"/>
      </rPr>
      <t xml:space="preserve"> Does the MF-NGO fully disclose all relevant and material information on individual members of the Board of Trustees and key officers including disclosure of any family member working as a staff/volunteer in the MF-NGO?</t>
    </r>
  </si>
  <si>
    <t>Auditor’s Report of  AFS</t>
  </si>
  <si>
    <r>
      <t xml:space="preserve">8.2(b) </t>
    </r>
    <r>
      <rPr>
        <sz val="10"/>
        <color rgb="FF000000"/>
        <rFont val="Cambria"/>
        <family val="1"/>
      </rPr>
      <t>Does the Board practice fair presentation and preparation of its financial statements that are free from material misstatements?</t>
    </r>
  </si>
  <si>
    <t>Sworn Statement and AFS</t>
  </si>
  <si>
    <r>
      <t xml:space="preserve">(iii) </t>
    </r>
    <r>
      <rPr>
        <sz val="10"/>
        <color rgb="FF000000"/>
        <rFont val="Cambria"/>
        <family val="1"/>
      </rPr>
      <t> on the disbursement and/or investment of  donations, grants, contributions and loans made by the management on behalf of the MF-NGO? </t>
    </r>
  </si>
  <si>
    <r>
      <t>(ii)</t>
    </r>
    <r>
      <rPr>
        <sz val="10"/>
        <color rgb="FF000000"/>
        <rFont val="Cambria"/>
        <family val="1"/>
      </rPr>
      <t xml:space="preserve"> on loans made by the management on behalf of the MF-NGO?                                                                                                                              </t>
    </r>
  </si>
  <si>
    <r>
      <t>(i)</t>
    </r>
    <r>
      <rPr>
        <sz val="10"/>
        <color rgb="FF000000"/>
        <rFont val="Cambria"/>
        <family val="1"/>
      </rPr>
      <t xml:space="preserve"> on receipts of donations, grants, or contributions?</t>
    </r>
  </si>
  <si>
    <r>
      <t xml:space="preserve">8.2(a) </t>
    </r>
    <r>
      <rPr>
        <sz val="10"/>
        <color rgb="FF000000"/>
        <rFont val="Cambria"/>
        <family val="1"/>
      </rPr>
      <t>Does the MF-NGO accurately, efficiently and timely account and disclose all its transactions especially:                                </t>
    </r>
  </si>
  <si>
    <t>Disclosure Policy / Minutes of the Annual Membership Meeting / Agenda of the Annual Membership Meeting</t>
  </si>
  <si>
    <r>
      <t xml:space="preserve">8.1 </t>
    </r>
    <r>
      <rPr>
        <sz val="10"/>
        <color rgb="FF000000"/>
        <rFont val="Cambria"/>
        <family val="1"/>
      </rPr>
      <t>Does the MF-NGO’s Board establish disclosure policies and procedures to ensure a comprehensive, accurate, reliable and timely disclosure to its members and other stakeholders of the organization’s financial condition, results and operations?</t>
    </r>
  </si>
  <si>
    <t>Principle 8: An MF-NGO should establish disclosure policies and procedures that are practical and in accordance with best practices and regulatory expectations.</t>
  </si>
  <si>
    <t>Minutes of the Meetings/Resolutions/Certification from Compliance Officer</t>
  </si>
  <si>
    <r>
      <t xml:space="preserve">(ii) </t>
    </r>
    <r>
      <rPr>
        <sz val="10"/>
        <color rgb="FF000000"/>
        <rFont val="Cambria"/>
        <family val="1"/>
      </rPr>
      <t>with internal policies?</t>
    </r>
  </si>
  <si>
    <r>
      <t>(i)</t>
    </r>
    <r>
      <rPr>
        <sz val="10"/>
        <color rgb="FF000000"/>
        <rFont val="Cambria"/>
        <family val="1"/>
      </rPr>
      <t xml:space="preserve"> with the Code of Conduct and Ethics?                </t>
    </r>
  </si>
  <si>
    <r>
      <t xml:space="preserve">7.2 (a) </t>
    </r>
    <r>
      <rPr>
        <sz val="10"/>
        <color rgb="FF000000"/>
        <rFont val="Cambria"/>
        <family val="1"/>
      </rPr>
      <t>Does the Board ensure the proper and efficient implementation and monitoring of compliance:</t>
    </r>
    <r>
      <rPr>
        <b/>
        <sz val="10"/>
        <color rgb="FF000000"/>
        <rFont val="Cambria"/>
        <family val="1"/>
      </rPr>
      <t xml:space="preserve">                          </t>
    </r>
  </si>
  <si>
    <r>
      <t>7.1(c)</t>
    </r>
    <r>
      <rPr>
        <sz val="10"/>
        <color rgb="FF000000"/>
        <rFont val="Cambria"/>
        <family val="1"/>
      </rPr>
      <t xml:space="preserve"> Is the Code disclosed and made available to the public through the website?</t>
    </r>
  </si>
  <si>
    <r>
      <t>(ii)</t>
    </r>
    <r>
      <rPr>
        <sz val="10"/>
        <color rgb="FF000000"/>
        <rFont val="Cambria"/>
        <family val="1"/>
      </rPr>
      <t xml:space="preserve"> to management and all employees? </t>
    </r>
  </si>
  <si>
    <r>
      <t xml:space="preserve">(i) </t>
    </r>
    <r>
      <rPr>
        <sz val="10"/>
        <color rgb="FF000000"/>
        <rFont val="Cambria"/>
        <family val="1"/>
      </rPr>
      <t> to the Board?    </t>
    </r>
  </si>
  <si>
    <t xml:space="preserve">7.1(b) Is the Code properly disseminated:         </t>
  </si>
  <si>
    <t xml:space="preserve">7.1(a) Does the Board adopt a Code of Conduct and Ethics, which provides standards for professional and ethical behavior, as well as articulate acceptable and unacceptable conduct and practices in internal and external dealings?            </t>
  </si>
  <si>
    <r>
      <t>6.2(b)</t>
    </r>
    <r>
      <rPr>
        <sz val="10"/>
        <color rgb="FF000000"/>
        <rFont val="Cambria"/>
        <family val="1"/>
      </rPr>
      <t xml:space="preserve"> Does the Board have in place a system that allows for a feedback mechanism from the members?</t>
    </r>
  </si>
  <si>
    <r>
      <t xml:space="preserve">(iii) </t>
    </r>
    <r>
      <rPr>
        <sz val="10"/>
        <color rgb="FF000000"/>
        <rFont val="Cambria"/>
        <family val="1"/>
      </rPr>
      <t> of the committees?          </t>
    </r>
  </si>
  <si>
    <r>
      <t>(ii)</t>
    </r>
    <r>
      <rPr>
        <sz val="10"/>
        <color rgb="FF000000"/>
        <rFont val="Cambria"/>
        <family val="1"/>
      </rPr>
      <t xml:space="preserve"> of the individual trustees?                                                                       </t>
    </r>
  </si>
  <si>
    <r>
      <t>(i)</t>
    </r>
    <r>
      <rPr>
        <sz val="10"/>
        <color rgb="FF000000"/>
        <rFont val="Cambria"/>
        <family val="1"/>
      </rPr>
      <t xml:space="preserve"> of the Board?    </t>
    </r>
  </si>
  <si>
    <t xml:space="preserve">6.2(a) Does the Board have in place a system that provides, at the minimum, criteria and process to determine the performance:               </t>
  </si>
  <si>
    <r>
      <t xml:space="preserve">(iii) </t>
    </r>
    <r>
      <rPr>
        <sz val="10"/>
        <color rgb="FF000000"/>
        <rFont val="Cambria"/>
        <family val="1"/>
      </rPr>
      <t>of the committees?    </t>
    </r>
  </si>
  <si>
    <r>
      <t xml:space="preserve">(ii) </t>
    </r>
    <r>
      <rPr>
        <sz val="10"/>
        <color rgb="FF000000"/>
        <rFont val="Cambria"/>
        <family val="1"/>
      </rPr>
      <t xml:space="preserve">of the individual trustees?                   </t>
    </r>
    <r>
      <rPr>
        <b/>
        <sz val="10"/>
        <color rgb="FF000000"/>
        <rFont val="Cambria"/>
        <family val="1"/>
      </rPr>
      <t>                                                   </t>
    </r>
  </si>
  <si>
    <r>
      <t xml:space="preserve">(i) </t>
    </r>
    <r>
      <rPr>
        <sz val="10"/>
        <color rgb="FF000000"/>
        <rFont val="Cambria"/>
        <family val="1"/>
      </rPr>
      <t>itself (Board) as a whole?          </t>
    </r>
  </si>
  <si>
    <t xml:space="preserve">6.1 Does the Board conduct an annual assessment of:        </t>
  </si>
  <si>
    <t xml:space="preserve">Principle 6: The best measure of the Board’s effectiveness is through an assessment process. The Board should regularly carry out evaluations to appraise its performance as a body, and assess whether it possesses the right mix of backgrounds and competencies. 
</t>
  </si>
  <si>
    <r>
      <t>5.3</t>
    </r>
    <r>
      <rPr>
        <sz val="10"/>
        <color rgb="FF000000"/>
        <rFont val="Cambria"/>
        <family val="1"/>
      </rPr>
      <t xml:space="preserve"> Does a trustee with a material interest in any transaction affecting the Microfinance NGO abstain from taking part in the deliberation/s for the same?</t>
    </r>
  </si>
  <si>
    <r>
      <t>5.2(b)</t>
    </r>
    <r>
      <rPr>
        <sz val="10"/>
        <color rgb="FF000000"/>
        <rFont val="Cambria"/>
        <family val="1"/>
      </rPr>
      <t xml:space="preserve"> Do the Chairperson of the Board and Executive Director/General Manager/President each have clearly defined responsibilities?</t>
    </r>
  </si>
  <si>
    <r>
      <t>5.2(a)</t>
    </r>
    <r>
      <rPr>
        <sz val="10"/>
        <color rgb="FF000000"/>
        <rFont val="Cambria"/>
        <family val="1"/>
      </rPr>
      <t xml:space="preserve"> Are the  positions of Chairperson of the Board and Executive Director/General Manager/President held by separate individuals?  </t>
    </r>
  </si>
  <si>
    <r>
      <t>5.1(b)</t>
    </r>
    <r>
      <rPr>
        <sz val="10"/>
        <color rgb="FF000000"/>
        <rFont val="Cambria"/>
        <family val="1"/>
      </rPr>
      <t xml:space="preserve"> Does the MF-NGO provide for a minimum cooling-off period of one (1) year before a trustee can be reelected after serving a total of nine (9) cumulative years from date of first appointment?</t>
    </r>
  </si>
  <si>
    <t>Minutes of the annual members’ meeting/ GIS</t>
  </si>
  <si>
    <r>
      <t xml:space="preserve">5.1(a) </t>
    </r>
    <r>
      <rPr>
        <sz val="10"/>
        <color rgb="FF000000"/>
        <rFont val="Cambria"/>
        <family val="1"/>
      </rPr>
      <t>Do the Board’s trustees serve for a total of nine (9) cumulative years from the date of first appointment?  </t>
    </r>
  </si>
  <si>
    <t xml:space="preserve">Principle 5: The Board should endeavor to exercise an objective and independent judgment on all affairs of the MF-NGO.  </t>
  </si>
  <si>
    <r>
      <t xml:space="preserve">4.2 </t>
    </r>
    <r>
      <rPr>
        <sz val="10"/>
        <color rgb="FF000000"/>
        <rFont val="Cambria"/>
        <family val="1"/>
      </rPr>
      <t>Do trustees notify the Board where he/she is an incumbent trustee before accepting a trusteeship/directorship in another organization/company, particularly if there is a potential conflict of interest?</t>
    </r>
  </si>
  <si>
    <r>
      <t xml:space="preserve">4.1(b) </t>
    </r>
    <r>
      <rPr>
        <sz val="10"/>
        <color rgb="FF000000"/>
        <rFont val="Cambria"/>
        <family val="1"/>
      </rPr>
      <t>Are the meeting materials sent to the trustees at least five (5) working days before the meeting?</t>
    </r>
  </si>
  <si>
    <r>
      <t>(ii)</t>
    </r>
    <r>
      <rPr>
        <sz val="10"/>
        <color rgb="FF000000"/>
        <rFont val="Cambria"/>
        <family val="1"/>
      </rPr>
      <t xml:space="preserve"> in all annual/special membership meetings in person or through tele-/video-conferencing conducted in accordance with the rules and regulations of SEC, except when justifiable causes, such as, illness, death in the immediate family and serious accidents, prevent them from doing so? </t>
    </r>
  </si>
  <si>
    <r>
      <t xml:space="preserve">(i) </t>
    </r>
    <r>
      <rPr>
        <sz val="10"/>
        <color rgb="FF000000"/>
        <rFont val="Cambria"/>
        <family val="1"/>
      </rPr>
      <t>  in at least 50% of Board and committee meetings?      </t>
    </r>
  </si>
  <si>
    <t xml:space="preserve">4.1(a) Do the trustees attend and actively participate:             </t>
  </si>
  <si>
    <t xml:space="preserve">Principle 4: To show full commitment to the MF-NGO, the trustees should devote the time and attention necessary to properly and effectively perform their duties and responsibilities, including sufficient time to be familiar with the MF-NGO’s VMSFGG.
</t>
  </si>
  <si>
    <t xml:space="preserve">Mandatory for All
</t>
  </si>
  <si>
    <r>
      <t xml:space="preserve">3.5(c) </t>
    </r>
    <r>
      <rPr>
        <sz val="10"/>
        <color rgb="FF000000"/>
        <rFont val="Cambria"/>
        <family val="1"/>
      </rPr>
      <t>Are the charters fully disclosed on the website?</t>
    </r>
  </si>
  <si>
    <r>
      <t xml:space="preserve">3.5(b) </t>
    </r>
    <r>
      <rPr>
        <sz val="10"/>
        <color rgb="FF000000"/>
        <rFont val="Cambria"/>
        <family val="1"/>
      </rPr>
      <t>Do the charters provide the standards for evaluating the performance of the committees?</t>
    </r>
  </si>
  <si>
    <r>
      <t xml:space="preserve">3.5(a) </t>
    </r>
    <r>
      <rPr>
        <sz val="10"/>
        <color rgb="FF000000"/>
        <rFont val="Cambria"/>
        <family val="1"/>
      </rPr>
      <t>Are all established committees required to have committee charters stating in plain terms its purposes, memberships, structures, operations, reporting processes, resources and other relevant information?</t>
    </r>
  </si>
  <si>
    <r>
      <t xml:space="preserve">3.4(d) </t>
    </r>
    <r>
      <rPr>
        <sz val="10"/>
        <color rgb="FF000000"/>
        <rFont val="Cambria"/>
        <family val="1"/>
      </rPr>
      <t>Does the MF-NGO’s Risk Officer provide technical support to the Risk and Finance Committee? </t>
    </r>
  </si>
  <si>
    <r>
      <t xml:space="preserve">(ii)  </t>
    </r>
    <r>
      <rPr>
        <sz val="10"/>
        <color rgb="FF000000"/>
        <rFont val="Cambria"/>
        <family val="1"/>
      </rPr>
      <t>has relevant knowledge and experience in risk management? </t>
    </r>
  </si>
  <si>
    <r>
      <t xml:space="preserve">(i) </t>
    </r>
    <r>
      <rPr>
        <sz val="10"/>
        <color rgb="FF000000"/>
        <rFont val="Cambria"/>
        <family val="1"/>
      </rPr>
      <t xml:space="preserve">has relevant knowledge and experience in finance?       </t>
    </r>
  </si>
  <si>
    <r>
      <t>3.4(c)</t>
    </r>
    <r>
      <rPr>
        <sz val="10"/>
        <color rgb="FF000000"/>
        <rFont val="Cambria"/>
        <family val="1"/>
      </rPr>
      <t xml:space="preserve"> Does the Finance and Risk Committee have at least one (1) member who:</t>
    </r>
    <r>
      <rPr>
        <b/>
        <sz val="10"/>
        <color rgb="FF000000"/>
        <rFont val="Cambria"/>
        <family val="1"/>
      </rPr>
      <t xml:space="preserve">   </t>
    </r>
  </si>
  <si>
    <t>Committee Charter  </t>
  </si>
  <si>
    <t>3.4(b) Is the Finance and Risk Committee composed of at least three (3) members of the Board?
The Chair of the Governance Committee must be a non-executive trustee.</t>
  </si>
  <si>
    <t xml:space="preserve">Board Charter 
Manual on Good Governance
</t>
  </si>
  <si>
    <t>3.4(a) Does the MF-NGO’s Board have a Finance and Risk Committee that is tasked with the continuing review of the financial affairs and determination and management of potential risks of the MF-NGO?</t>
  </si>
  <si>
    <t>3.3(c) Does the MF-NGO’s compliance officer provide technical support to the Governance Committee?</t>
  </si>
  <si>
    <t>3.3(b) Is the Governance Committee composed of at least three (3) members of the Board?
The Chair of the Governance Committee must be a non-executive trustee.</t>
  </si>
  <si>
    <t>Board Charter
Manual on Good Governance</t>
  </si>
  <si>
    <t>3.3(a) Does the MF-NGO’s Board have a Governance Committee to assist the Board in the performance of its good governance responsibilities, including the functions of a Nomination and Remuneration Committee?</t>
  </si>
  <si>
    <r>
      <t>(ii)</t>
    </r>
    <r>
      <rPr>
        <sz val="10"/>
        <color rgb="FF000000"/>
        <rFont val="Cambria"/>
        <family val="1"/>
      </rPr>
      <t xml:space="preserve"> has relevant background, knowledge, skills and/or experience in the areas of accounting, auditing and finance? </t>
    </r>
  </si>
  <si>
    <r>
      <t xml:space="preserve">(i) </t>
    </r>
    <r>
      <rPr>
        <sz val="10"/>
        <color rgb="FF000000"/>
        <rFont val="Cambria"/>
        <family val="1"/>
      </rPr>
      <t>has a relevant background in social welfare?  </t>
    </r>
  </si>
  <si>
    <r>
      <t xml:space="preserve">3.2(c) </t>
    </r>
    <r>
      <rPr>
        <sz val="10"/>
        <color rgb="FF000000"/>
        <rFont val="Cambria"/>
        <family val="1"/>
      </rPr>
      <t>Does the Audit Committee have at least one (1) member who</t>
    </r>
    <r>
      <rPr>
        <b/>
        <sz val="10"/>
        <color rgb="FF000000"/>
        <rFont val="Cambria"/>
        <family val="1"/>
      </rPr>
      <t xml:space="preserve">:            </t>
    </r>
  </si>
  <si>
    <t>Committee Charter  
Company website</t>
  </si>
  <si>
    <r>
      <t xml:space="preserve">3.2(b) </t>
    </r>
    <r>
      <rPr>
        <sz val="10"/>
        <color rgb="FF000000"/>
        <rFont val="Cambria"/>
        <family val="1"/>
      </rPr>
      <t>Is the Audit Committee composed of at least three (3) appropriately qualified non-executive trustees?</t>
    </r>
  </si>
  <si>
    <t>Committee Charter
Manual on Good Governance
Company website</t>
  </si>
  <si>
    <r>
      <t xml:space="preserve">3.2(a) </t>
    </r>
    <r>
      <rPr>
        <sz val="10"/>
        <color rgb="FF000000"/>
        <rFont val="Cambria"/>
        <family val="1"/>
      </rPr>
      <t>Does the MF-NGO’s Board have an Audit Committee to enhance its oversight capability over the organization’s financial reporting, internal control system, internal and external audit processes, and compliance with applicable laws and regulations?</t>
    </r>
  </si>
  <si>
    <t xml:space="preserve">Board Charter
Manual on Good Governance
Company website and it should provide an updated list of Members
</t>
  </si>
  <si>
    <r>
      <t xml:space="preserve">3.1 </t>
    </r>
    <r>
      <rPr>
        <sz val="10"/>
        <color rgb="FF000000"/>
        <rFont val="Cambria"/>
        <family val="1"/>
      </rPr>
      <t>Does the Board establish board committees that focus on specific board functions to aid in the optimal performance of its roles and responsibilities?  For a MF-NGO with relatively small and lean operations, does the Board identify specific members of the Board who shall be responsible for specific board functions?</t>
    </r>
  </si>
  <si>
    <r>
      <t>2.11(c)</t>
    </r>
    <r>
      <rPr>
        <sz val="10"/>
        <color rgb="FF000000"/>
        <rFont val="Cambria"/>
        <family val="1"/>
      </rPr>
      <t xml:space="preserve"> Is the Board Charter publicly available and posted on the MF-NGO’s website?</t>
    </r>
  </si>
  <si>
    <r>
      <t>2.11(b)</t>
    </r>
    <r>
      <rPr>
        <sz val="10"/>
        <color rgb="FF000000"/>
        <rFont val="Cambria"/>
        <family val="1"/>
      </rPr>
      <t xml:space="preserve"> Does the Board Charter serve as a guide to the trustees in the  performance of their functions? </t>
    </r>
  </si>
  <si>
    <r>
      <t xml:space="preserve">2.11(a) </t>
    </r>
    <r>
      <rPr>
        <sz val="10"/>
        <color rgb="FF000000"/>
        <rFont val="Cambria"/>
        <family val="1"/>
      </rPr>
      <t>Does the  Board have a Board Charter that formalizes and clearly states its roles, responsibilities and accountabilities in carrying out its fiduciary duties, particularly in relation to social, financial and governance goals?</t>
    </r>
  </si>
  <si>
    <r>
      <t xml:space="preserve">2.10(b) </t>
    </r>
    <r>
      <rPr>
        <sz val="10"/>
        <color rgb="FF000000"/>
        <rFont val="Cambria"/>
        <family val="1"/>
      </rPr>
      <t>Does the risk management framework guide the Board in identifying the effectiveness of risk management strategies?</t>
    </r>
  </si>
  <si>
    <r>
      <t xml:space="preserve">2.10(a) </t>
    </r>
    <r>
      <rPr>
        <sz val="10"/>
        <color rgb="FF000000"/>
        <rFont val="Cambria"/>
        <family val="1"/>
      </rPr>
      <t>Does the Board oversee that a sound risk management framework is in place to effectively identify, monitor, assess and manage key risks?</t>
    </r>
  </si>
  <si>
    <t>Internal Policies
Conflict of Interest Statement</t>
  </si>
  <si>
    <r>
      <t>(iii)</t>
    </r>
    <r>
      <rPr>
        <sz val="10"/>
        <color rgb="FF000000"/>
        <rFont val="Cambria"/>
        <family val="1"/>
      </rPr>
      <t xml:space="preserve"> of members?</t>
    </r>
  </si>
  <si>
    <r>
      <t>(ii)</t>
    </r>
    <r>
      <rPr>
        <sz val="10"/>
        <color rgb="FF000000"/>
        <rFont val="Cambria"/>
        <family val="1"/>
      </rPr>
      <t xml:space="preserve"> of the BOT?</t>
    </r>
  </si>
  <si>
    <r>
      <t xml:space="preserve">(i) </t>
    </r>
    <r>
      <rPr>
        <sz val="10"/>
        <color rgb="FF000000"/>
        <rFont val="Cambria"/>
        <family val="1"/>
      </rPr>
      <t>of management?</t>
    </r>
  </si>
  <si>
    <r>
      <t xml:space="preserve">2.9 </t>
    </r>
    <r>
      <rPr>
        <sz val="10"/>
        <color rgb="FF000000"/>
        <rFont val="Cambria"/>
        <family val="1"/>
      </rPr>
      <t>Does the Board oversee that an appropriate internal control system is in place, including setting up a policy and mechanism for monitoring and managing potential conflicts of interest in situations and transactions:</t>
    </r>
  </si>
  <si>
    <t xml:space="preserve">Internal Policies
Minutes and Resolutions of the Board Meetings
</t>
  </si>
  <si>
    <r>
      <t xml:space="preserve">(ii) </t>
    </r>
    <r>
      <rPr>
        <sz val="10"/>
        <color rgb="FF000000"/>
        <rFont val="Cambria"/>
        <family val="1"/>
      </rPr>
      <t>the assessment of Key management officers?</t>
    </r>
  </si>
  <si>
    <t xml:space="preserve">(i) the selection of key management officers? </t>
  </si>
  <si>
    <r>
      <t xml:space="preserve">2.8 </t>
    </r>
    <r>
      <rPr>
        <sz val="10"/>
        <color rgb="FF000000"/>
        <rFont val="Cambria"/>
        <family val="1"/>
      </rPr>
      <t>Is the Board primarily responsible for approving:</t>
    </r>
  </si>
  <si>
    <t>Internal Policies
Board Minutes and Resolutions</t>
  </si>
  <si>
    <r>
      <t>2.7(c)</t>
    </r>
    <r>
      <rPr>
        <sz val="10"/>
        <color rgb="FF000000"/>
        <rFont val="Cambria"/>
        <family val="1"/>
      </rPr>
      <t xml:space="preserve"> Is the MF-NGO's process of identifying the quality of trustees aligned with its VMSFGG and strategic direction?</t>
    </r>
  </si>
  <si>
    <t>Result of Assessment – Based on the Nomination and Election Policy
Nomination Form and Guide
Company’s Manual, other manual or rules or guidelines for purpose of replacing a retired or resigned or removed or deceased trustee.</t>
  </si>
  <si>
    <r>
      <t>(ii)</t>
    </r>
    <r>
      <rPr>
        <sz val="10"/>
        <color rgb="FF000000"/>
        <rFont val="Cambria"/>
        <family val="1"/>
      </rPr>
      <t xml:space="preserve"> in the replacement of a trustee?</t>
    </r>
  </si>
  <si>
    <t>Result of Assessment – Based on the Nomination and Election Policy
Nomination Form and Guide
Company’s Manual, other manual or rules or guidelines for purpose of replacing a retired or resigned or removed or deceased trustee</t>
  </si>
  <si>
    <r>
      <t xml:space="preserve">(i)  </t>
    </r>
    <r>
      <rPr>
        <sz val="10"/>
        <color rgb="FF000000"/>
        <rFont val="Cambria"/>
        <family val="1"/>
      </rPr>
      <t>in the nomination or election of a trustee?   </t>
    </r>
  </si>
  <si>
    <t xml:space="preserve">2.7(b)Does the MF-NGO’s nomination and election policy include an assessment of the effectiveness of the processes and procedures:        </t>
  </si>
  <si>
    <t>Nomination and Election Policy
Company’s Manual wherein it includes the nomination and election policy and procedures.</t>
  </si>
  <si>
    <r>
      <t xml:space="preserve">2.7(a) </t>
    </r>
    <r>
      <rPr>
        <sz val="10"/>
        <color rgb="FF000000"/>
        <rFont val="Cambria"/>
        <family val="1"/>
      </rPr>
      <t>Does the Board disclose in its Manual on Corporate Governance a formal and transparent board nomination and election policy, which includes how it accepts and reviews nominated candidates?</t>
    </r>
  </si>
  <si>
    <t>Payroll/Remuneration Policy
Compensation Report</t>
  </si>
  <si>
    <r>
      <t xml:space="preserve">2.6(b) </t>
    </r>
    <r>
      <rPr>
        <sz val="10"/>
        <color rgb="FF000000"/>
        <rFont val="Cambria"/>
        <family val="1"/>
      </rPr>
      <t xml:space="preserve">Does the Board not give its trustees any remuneration other than reasonable </t>
    </r>
    <r>
      <rPr>
        <i/>
        <sz val="10"/>
        <color rgb="FF000000"/>
        <rFont val="Cambria"/>
        <family val="1"/>
      </rPr>
      <t>per diem</t>
    </r>
    <r>
      <rPr>
        <sz val="10"/>
        <color rgb="FF000000"/>
        <rFont val="Cambria"/>
        <family val="1"/>
      </rPr>
      <t>?</t>
    </r>
  </si>
  <si>
    <r>
      <t xml:space="preserve">2.6(a) </t>
    </r>
    <r>
      <rPr>
        <sz val="10"/>
        <color rgb="FF000000"/>
        <rFont val="Cambria"/>
        <family val="1"/>
      </rPr>
      <t>Does the  Board align the remuneration of management with the nature, objectives and long-term interests of the MF-NGO?</t>
    </r>
  </si>
  <si>
    <t>By-Laws
Company’s Manual, other manual or rules or guidelines for purpose of replacing a retired or resigned or removed or deceased trustee
Board Manual
Manual on Governance
Office Order</t>
  </si>
  <si>
    <r>
      <t xml:space="preserve">2.5(b) </t>
    </r>
    <r>
      <rPr>
        <sz val="10"/>
        <color rgb="FF000000"/>
        <rFont val="Cambria"/>
        <family val="1"/>
      </rPr>
      <t>Has the Board set up rules/guidelines in case of cessation of any trustee from the BOT?</t>
    </r>
  </si>
  <si>
    <t xml:space="preserve">Succession Planning Program
</t>
  </si>
  <si>
    <r>
      <t xml:space="preserve">2.5(a) </t>
    </r>
    <r>
      <rPr>
        <sz val="10"/>
        <color rgb="FF000000"/>
        <rFont val="Cambria"/>
        <family val="1"/>
      </rPr>
      <t>Has the Board been responsible for ensuring and adopting an effective succession planning program and retirement policy for trustees and key officers to ensure the MF-NGO’s  sustainability and continued assistance to its chosen sector/community?</t>
    </r>
  </si>
  <si>
    <t>CV of the Chairperson</t>
  </si>
  <si>
    <r>
      <t xml:space="preserve">2.4 </t>
    </r>
    <r>
      <rPr>
        <sz val="10"/>
        <color rgb="FF000000"/>
        <rFont val="Cambria"/>
        <family val="1"/>
      </rPr>
      <t>Is the Board headed by a competent and qualified chairperson?</t>
    </r>
  </si>
  <si>
    <t>Reports
Company Manual
HR Manual, Circulars
Policies and Office Issuances</t>
  </si>
  <si>
    <r>
      <t xml:space="preserve">2.3 </t>
    </r>
    <r>
      <rPr>
        <sz val="10"/>
        <color rgb="FF000000"/>
        <rFont val="Cambria"/>
        <family val="1"/>
      </rPr>
      <t xml:space="preserve">Does the Board ensure  compliance with all applicable laws and their mechanisms, such as the </t>
    </r>
    <r>
      <rPr>
        <i/>
        <sz val="10"/>
        <color rgb="FF000000"/>
        <rFont val="Cambria"/>
        <family val="1"/>
      </rPr>
      <t>Magna Carta</t>
    </r>
    <r>
      <rPr>
        <sz val="10"/>
        <color rgb="FF000000"/>
        <rFont val="Cambria"/>
        <family val="1"/>
      </rPr>
      <t xml:space="preserve"> for Women, all environmental laws</t>
    </r>
    <r>
      <rPr>
        <i/>
        <sz val="10"/>
        <color rgb="FF000000"/>
        <rFont val="Cambria"/>
        <family val="1"/>
      </rPr>
      <t xml:space="preserve">, </t>
    </r>
    <r>
      <rPr>
        <sz val="10"/>
        <color rgb="FF000000"/>
        <rFont val="Cambria"/>
        <family val="1"/>
      </rPr>
      <t>Labor Code and Anti-Discriminatory act?</t>
    </r>
  </si>
  <si>
    <t xml:space="preserve">Reports
Minutes and Resolution of the Board Meetings
</t>
  </si>
  <si>
    <r>
      <t xml:space="preserve">2.2(b) </t>
    </r>
    <r>
      <rPr>
        <sz val="10"/>
        <color rgb="FF000000"/>
        <rFont val="Cambria"/>
        <family val="1"/>
      </rPr>
      <t>Does the MF-NGO’s Board regularly review the VMSFGG and monitor the implementation of the goals, in order to sustain the MF-NGO’s long-term viability?</t>
    </r>
  </si>
  <si>
    <r>
      <t xml:space="preserve">2.2(a) </t>
    </r>
    <r>
      <rPr>
        <sz val="10"/>
        <color rgb="FF000000"/>
        <rFont val="Cambria"/>
        <family val="1"/>
      </rPr>
      <t>Does the MF-NGO’s Board oversee the development of and approve the Microfinance NGO’s VMSFGG, focusing on the low income and marginalized sectors as target clientele?</t>
    </r>
  </si>
  <si>
    <t xml:space="preserve">Presumption of Regularity
Minutes and Resolution of the Board Meetings
</t>
  </si>
  <si>
    <r>
      <t xml:space="preserve">2.1 </t>
    </r>
    <r>
      <rPr>
        <sz val="10"/>
        <color rgb="FF000000"/>
        <rFont val="Cambria"/>
        <family val="1"/>
      </rPr>
      <t>Does the MF-NGO's Board act on a fully informed basis, in good faith, with due diligence and care and in the best interest of the MF-NGO and all its members and other stakeholders?      </t>
    </r>
  </si>
  <si>
    <t>Principle 2: The fiduciary roles, responsibilities and accountabilities of the Board as provided under the law, the Microfinance NGO’s AOI and BL, and other legal pronouncements and guidelines, particularly those in relation to its social goals, objectives and activities, should be clearly made known to all trustees and key officers as well as to members and other stakeholders.</t>
  </si>
  <si>
    <t xml:space="preserve">GIS
Certification on Training of Officers and Directors relevant to financial, social and governance
</t>
  </si>
  <si>
    <r>
      <t xml:space="preserve">1.6 </t>
    </r>
    <r>
      <rPr>
        <sz val="10"/>
        <color rgb="FF000000"/>
        <rFont val="Cambria"/>
        <family val="1"/>
      </rPr>
      <t>Is the MF-NGO’s Board assisted in its duties by a compliance officer, who annually attends relevant training, including those on good governance?</t>
    </r>
  </si>
  <si>
    <t>GIS
Certification on Training of Officers and Directors relevant to financial, social and governance</t>
  </si>
  <si>
    <r>
      <t xml:space="preserve">1.5 </t>
    </r>
    <r>
      <rPr>
        <sz val="10"/>
        <color rgb="FF000000"/>
        <rFont val="Cambria"/>
        <family val="1"/>
      </rPr>
      <t>Is the MF-NGO’s Board assisted in its duties by a corporate secretary, who is a separate individual from the compliance officer, who annually attends relevant trainings, including those on good governance?</t>
    </r>
  </si>
  <si>
    <r>
      <t>1.4</t>
    </r>
    <r>
      <rPr>
        <sz val="10"/>
        <color rgb="FF000000"/>
        <rFont val="Cambria"/>
        <family val="1"/>
      </rPr>
      <t xml:space="preserve"> Does the MF-NGO have a policy on board diversity, including social consciousness and gender diversity?</t>
    </r>
  </si>
  <si>
    <t>Board Charter and Manual on Good Governance
Certification on Training of Officers and Directors relevant to financial, social and governance.</t>
  </si>
  <si>
    <r>
      <t xml:space="preserve">1.3(b) </t>
    </r>
    <r>
      <rPr>
        <sz val="10"/>
        <color rgb="FF000000"/>
        <rFont val="Cambria"/>
        <family val="1"/>
      </rPr>
      <t>on having an orientation program for first-time trustees and relevant annual continuing training for all trustees and key officers?</t>
    </r>
  </si>
  <si>
    <t>Board Charter and Manual on Good Governance
Certification on Training of Officers and Directors relevant to financial, social and governance
Manual on Good Governance should be available on the company’s website</t>
  </si>
  <si>
    <r>
      <t xml:space="preserve">1.3(a) </t>
    </r>
    <r>
      <rPr>
        <sz val="10"/>
        <color rgb="FF000000"/>
        <rFont val="Cambria"/>
        <family val="1"/>
      </rPr>
      <t>on training of trustees, particularly on its social, financial and governance goals? </t>
    </r>
  </si>
  <si>
    <r>
      <t xml:space="preserve">1.3 </t>
    </r>
    <r>
      <rPr>
        <sz val="10"/>
        <color rgb="FF000000"/>
        <rFont val="Cambria"/>
        <family val="1"/>
      </rPr>
      <t>Does the MF-NGO’s  Board Charter and Manual on Good Governance have a policy: </t>
    </r>
  </si>
  <si>
    <r>
      <t xml:space="preserve">1.2 (c) </t>
    </r>
    <r>
      <rPr>
        <sz val="10"/>
        <color rgb="FF000000"/>
        <rFont val="Cambria"/>
        <family val="1"/>
      </rPr>
      <t>Does the BOT periodically meet with a consultative structure (e.g. council, committee, or group), duly recognized by the board, composed of program members?</t>
    </r>
  </si>
  <si>
    <t xml:space="preserve">General Information Sheet
</t>
  </si>
  <si>
    <t>At least 1 member-client for SMALL
Mandatory for LARGE MF-NGO</t>
  </si>
  <si>
    <r>
      <t xml:space="preserve">1.2(b) </t>
    </r>
    <r>
      <rPr>
        <sz val="10"/>
        <color rgb="FF000000"/>
        <rFont val="Cambria"/>
        <family val="1"/>
      </rPr>
      <t>Is twenty percent (20%) of the Board composed of member-clients of the MF-NGO who possess the necessary qualifications and none of the disqualifications? </t>
    </r>
  </si>
  <si>
    <t xml:space="preserve">General Information Sheet (GIS)
CV
</t>
  </si>
  <si>
    <r>
      <t xml:space="preserve">1.2(a) </t>
    </r>
    <r>
      <rPr>
        <sz val="10"/>
        <color rgb="FF000000"/>
        <rFont val="Cambria"/>
        <family val="1"/>
      </rPr>
      <t>Is the Board composed of a majority of non-executive trustees who possess the necessary qualifications to effectively participate and help secure objective, independent judgment on the MF-NGO’s VMSFGG?</t>
    </r>
  </si>
  <si>
    <t>Notice to Members’ meeting (which should include the nominees for trustees and their qualifications)
Company website
CV
Brief background or track record of relevant experience of the BOT in the company website</t>
  </si>
  <si>
    <r>
      <t xml:space="preserve">1.1(b) </t>
    </r>
    <r>
      <rPr>
        <sz val="10"/>
        <color rgb="FF000000"/>
        <rFont val="Cambria"/>
        <family val="1"/>
      </rPr>
      <t>Does the Board ensure that it has an appropriate mix of competence, expertise and concern for the poor and the marginalized to enable it to fulfill its roles, responsibilities and social advocacies and respond to the needs of the MF-NGO based on its stated purpose or mission?</t>
    </r>
  </si>
  <si>
    <t xml:space="preserve">Notice to Members’ meeting (which should include the nominees for trustees and their qualifications)
CV
Company website
Brief background or track record of relevant experience of the BOTin the company website
</t>
  </si>
  <si>
    <r>
      <t xml:space="preserve">1.1(a) </t>
    </r>
    <r>
      <rPr>
        <sz val="10"/>
        <color rgb="FF000000"/>
        <rFont val="Cambria"/>
        <family val="1"/>
      </rPr>
      <t>Is the MF-NGOs’s Board of Trustees (“BOT” or “Board”) with a collective working knowledge, experience or expertise that is relevant to the MF-NGO and its VMSFGG?</t>
    </r>
  </si>
  <si>
    <t>Principle 1: The MF-NGO should be headed by a competent, working board to foster the long-term success of the organization, and to sustain its consistent growth and operation in a manner aligned with its Vision, Mission and Social, Financial and Governance Goals (VMSFGG) and the long-term best interests of its members, clients, and other stakeholders.</t>
  </si>
  <si>
    <t>**GOOD TO HAVE
(*YES/NO)</t>
  </si>
  <si>
    <t>MUST HAVE
(*YES/NO)</t>
  </si>
  <si>
    <r>
      <t xml:space="preserve">Final Raw Score(2)
</t>
    </r>
    <r>
      <rPr>
        <i/>
        <sz val="10"/>
        <color theme="1"/>
        <rFont val="Cambria"/>
        <family val="1"/>
      </rPr>
      <t>*should not be greater than the full points</t>
    </r>
  </si>
  <si>
    <t xml:space="preserve">Raw Score 
</t>
  </si>
  <si>
    <t>Name of MF-NGO:</t>
  </si>
  <si>
    <t>6.     The MF-NGO adopts a Code of Ethics for board, management and staff that guide them to actively participate in the realization of the MF-NGO's Vision, Mission and Social, Financial and Governance Goals (VMSFGG). Code of Ethics should include among others upholding its stand against corruption, unethical behavior, poverty and inequality.</t>
  </si>
  <si>
    <t>12.   The MF-NGO submits and access credit data of all borrowers to and from the Credit Information Corporation (CIC) and/or Microfinance Information Data Sharing, Inc. (MIDAS)</t>
  </si>
  <si>
    <r>
      <rPr>
        <sz val="10"/>
        <rFont val="Cambria"/>
        <family val="1"/>
      </rPr>
      <t>22</t>
    </r>
    <r>
      <rPr>
        <b/>
        <i/>
        <sz val="10"/>
        <rFont val="Cambria"/>
        <family val="1"/>
      </rPr>
      <t xml:space="preserve">.   </t>
    </r>
    <r>
      <rPr>
        <sz val="10"/>
        <rFont val="Cambria"/>
        <family val="1"/>
      </rPr>
      <t xml:space="preserve">Client data (personal, transactional and financial) are kept secure and confidential through an established policy and documented processes, in compliance with the </t>
    </r>
    <r>
      <rPr>
        <sz val="11"/>
        <rFont val="Cambria"/>
        <family val="1"/>
      </rPr>
      <t>Data Privacy Act of 2012</t>
    </r>
    <r>
      <rPr>
        <sz val="10"/>
        <rFont val="Cambria"/>
        <family val="1"/>
      </rPr>
      <t xml:space="preserve">, and its Implementing Rules and Regulations and National Privacy Commission issuances.  </t>
    </r>
  </si>
  <si>
    <r>
      <rPr>
        <sz val="10"/>
        <rFont val="Cambria"/>
        <family val="1"/>
      </rPr>
      <t>24</t>
    </r>
    <r>
      <rPr>
        <b/>
        <sz val="10"/>
        <rFont val="Cambria"/>
        <family val="1"/>
      </rPr>
      <t xml:space="preserve">.   </t>
    </r>
    <r>
      <rPr>
        <sz val="10"/>
        <rFont val="Cambria"/>
        <family val="1"/>
      </rPr>
      <t xml:space="preserve">A written human resource policy compliant with the Labor Code, gender-related and persons-with-disability laws is in place and is made available to all employees. </t>
    </r>
  </si>
  <si>
    <t>Financial Performance Standards Report Card version 2021 (2nd Qtr)_LARGE</t>
  </si>
  <si>
    <t>Social Performance Standards Report Card version 2021 (2nd Qtr)_LARGE</t>
  </si>
  <si>
    <t>Governance Standards Report Card version 2021 (2nd Qtr)_LARGE</t>
  </si>
  <si>
    <t>Overall Report Card version 2021 (2nd Qtr)_LARGE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</si>
</sst>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0"/>
      <color rgb="FF000000"/>
      <name val="Arial"/>
    </font>
    <font>
      <sz val="10"/>
      <name val="Arial"/>
      <family val="2"/>
    </font>
    <font>
      <sz val="10"/>
      <color rgb="FF000000"/>
      <name val="Arial"/>
      <family val="2"/>
    </font>
    <font>
      <b/>
      <sz val="10"/>
      <color theme="1"/>
      <name val="Cambria"/>
      <family val="1"/>
    </font>
    <font>
      <sz val="10"/>
      <color theme="1"/>
      <name val="Cambria"/>
      <family val="1"/>
    </font>
    <font>
      <sz val="10"/>
      <color rgb="FF000000"/>
      <name val="Cambria"/>
      <family val="1"/>
    </font>
    <font>
      <b/>
      <sz val="10"/>
      <color rgb="FFFF0000"/>
      <name val="Cambria"/>
      <family val="1"/>
    </font>
    <font>
      <i/>
      <sz val="10"/>
      <color theme="1"/>
      <name val="Cambria"/>
      <family val="1"/>
    </font>
    <font>
      <b/>
      <sz val="10"/>
      <name val="Cambria"/>
      <family val="1"/>
    </font>
    <font>
      <sz val="10"/>
      <name val="Cambria"/>
      <family val="1"/>
    </font>
    <font>
      <b/>
      <u/>
      <sz val="10"/>
      <name val="Cambria"/>
      <family val="1"/>
    </font>
    <font>
      <b/>
      <i/>
      <sz val="10"/>
      <name val="Cambria"/>
      <family val="1"/>
    </font>
    <font>
      <b/>
      <i/>
      <u/>
      <sz val="10"/>
      <name val="Cambria"/>
      <family val="1"/>
    </font>
    <font>
      <i/>
      <sz val="10"/>
      <name val="Cambria"/>
      <family val="1"/>
    </font>
    <font>
      <i/>
      <sz val="8"/>
      <name val="Cambria"/>
      <family val="1"/>
    </font>
    <font>
      <u/>
      <sz val="10"/>
      <name val="Cambria"/>
      <family val="1"/>
    </font>
    <font>
      <vertAlign val="superscript"/>
      <sz val="10"/>
      <name val="Cambria"/>
      <family val="1"/>
    </font>
    <font>
      <b/>
      <sz val="10"/>
      <color rgb="FF000000"/>
      <name val="Cambria"/>
      <family val="1"/>
    </font>
    <font>
      <sz val="10"/>
      <color indexed="8"/>
      <name val="Cambria"/>
      <family val="1"/>
    </font>
    <font>
      <b/>
      <i/>
      <sz val="10"/>
      <color rgb="FF000000"/>
      <name val="Cambria"/>
      <family val="1"/>
    </font>
    <font>
      <b/>
      <i/>
      <sz val="10"/>
      <color indexed="8"/>
      <name val="Cambria"/>
      <family val="1"/>
    </font>
    <font>
      <b/>
      <i/>
      <u/>
      <sz val="10"/>
      <color rgb="FF000000"/>
      <name val="Cambria"/>
      <family val="1"/>
    </font>
    <font>
      <i/>
      <sz val="10"/>
      <color rgb="FF000000"/>
      <name val="Cambria"/>
      <family val="1"/>
    </font>
    <font>
      <sz val="11"/>
      <name val="Cambria"/>
      <family val="1"/>
    </font>
  </fonts>
  <fills count="29">
    <fill>
      <patternFill patternType="none"/>
    </fill>
    <fill>
      <patternFill patternType="gray125"/>
    </fill>
    <fill>
      <patternFill patternType="solid">
        <fgColor rgb="FFFCF305"/>
        <bgColor rgb="FFFCF305"/>
      </patternFill>
    </fill>
    <fill>
      <patternFill patternType="solid">
        <fgColor rgb="FF00ABEA"/>
        <bgColor rgb="FF00ABEA"/>
      </patternFill>
    </fill>
    <fill>
      <patternFill patternType="solid">
        <fgColor rgb="FF000000"/>
        <bgColor rgb="FF000000"/>
      </patternFill>
    </fill>
    <fill>
      <patternFill patternType="solid">
        <fgColor theme="0"/>
        <bgColor theme="0"/>
      </patternFill>
    </fill>
    <fill>
      <patternFill patternType="solid">
        <fgColor theme="7"/>
        <bgColor theme="7"/>
      </patternFill>
    </fill>
    <fill>
      <patternFill patternType="solid">
        <fgColor rgb="FFC5E0B3"/>
        <bgColor rgb="FFC5E0B3"/>
      </patternFill>
    </fill>
    <fill>
      <patternFill patternType="solid">
        <fgColor rgb="FFFFE598"/>
        <bgColor rgb="FFFFE598"/>
      </patternFill>
    </fill>
    <fill>
      <patternFill patternType="solid">
        <fgColor rgb="FFFFFF00"/>
        <bgColor rgb="FFFFFF00"/>
      </patternFill>
    </fill>
    <fill>
      <patternFill patternType="solid">
        <fgColor rgb="FF00B0F0"/>
        <bgColor rgb="FF00B0F0"/>
      </patternFill>
    </fill>
    <fill>
      <patternFill patternType="solid">
        <fgColor rgb="FFCCFFCC"/>
        <bgColor rgb="FFCCFFCC"/>
      </patternFill>
    </fill>
    <fill>
      <patternFill patternType="solid">
        <fgColor theme="9" tint="0.39994506668294322"/>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theme="7" tint="0.59999389629810485"/>
        <bgColor rgb="FFFFFFFF"/>
      </patternFill>
    </fill>
    <fill>
      <patternFill patternType="solid">
        <fgColor theme="7" tint="0.59999389629810485"/>
        <bgColor rgb="FF00FFFF"/>
      </patternFill>
    </fill>
    <fill>
      <patternFill patternType="solid">
        <fgColor rgb="FFFFFFFF"/>
        <bgColor rgb="FFFFFFFF"/>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4" tint="0.39997558519241921"/>
        <bgColor indexed="64"/>
      </patternFill>
    </fill>
    <fill>
      <patternFill patternType="solid">
        <fgColor theme="4" tint="0.39997558519241921"/>
        <bgColor rgb="FFFFFFFF"/>
      </patternFill>
    </fill>
    <fill>
      <patternFill patternType="solid">
        <fgColor rgb="FFFFFF00"/>
        <bgColor rgb="FFFFFFFF"/>
      </patternFill>
    </fill>
    <fill>
      <patternFill patternType="solid">
        <fgColor theme="8" tint="0.59999389629810485"/>
        <bgColor indexed="64"/>
      </patternFill>
    </fill>
    <fill>
      <patternFill patternType="solid">
        <fgColor theme="8" tint="0.59999389629810485"/>
        <bgColor rgb="FFFFFFFF"/>
      </patternFill>
    </fill>
    <fill>
      <patternFill patternType="solid">
        <fgColor theme="6" tint="0.59999389629810485"/>
        <bgColor indexed="64"/>
      </patternFill>
    </fill>
    <fill>
      <patternFill patternType="solid">
        <fgColor theme="6" tint="0.59999389629810485"/>
        <bgColor rgb="FFFFFFFF"/>
      </patternFill>
    </fill>
    <fill>
      <patternFill patternType="solid">
        <fgColor rgb="FFFFC000"/>
        <bgColor indexed="64"/>
      </patternFill>
    </fill>
  </fills>
  <borders count="25">
    <border>
      <left/>
      <right/>
      <top/>
      <bottom/>
      <diagonal/>
    </border>
    <border>
      <left/>
      <right/>
      <top/>
      <bottom/>
      <diagonal/>
    </border>
    <border>
      <left style="dotted">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s>
  <cellStyleXfs count="3">
    <xf numFmtId="0" fontId="0" fillId="0" borderId="0"/>
    <xf numFmtId="0" fontId="2" fillId="0" borderId="1"/>
    <xf numFmtId="0" fontId="1" fillId="0" borderId="1"/>
  </cellStyleXfs>
  <cellXfs count="239">
    <xf numFmtId="0" fontId="0" fillId="0" borderId="0" xfId="0" applyFont="1" applyAlignment="1"/>
    <xf numFmtId="0" fontId="9" fillId="0" borderId="0" xfId="0" applyFont="1"/>
    <xf numFmtId="0" fontId="9" fillId="0" borderId="0" xfId="0" applyFont="1" applyAlignment="1"/>
    <xf numFmtId="0" fontId="10" fillId="0" borderId="0" xfId="0" applyFont="1" applyAlignment="1">
      <alignment horizontal="left"/>
    </xf>
    <xf numFmtId="0" fontId="8" fillId="0" borderId="0" xfId="0" applyFont="1"/>
    <xf numFmtId="10" fontId="9" fillId="0" borderId="0" xfId="0" applyNumberFormat="1" applyFont="1"/>
    <xf numFmtId="0" fontId="8" fillId="2" borderId="1" xfId="0" applyFont="1" applyFill="1" applyBorder="1" applyAlignment="1" applyProtection="1">
      <alignment horizontal="left"/>
      <protection hidden="1"/>
    </xf>
    <xf numFmtId="0" fontId="9" fillId="2" borderId="1" xfId="0" applyFont="1" applyFill="1" applyBorder="1" applyProtection="1">
      <protection hidden="1"/>
    </xf>
    <xf numFmtId="0" fontId="9" fillId="0" borderId="0" xfId="0" applyFont="1" applyProtection="1">
      <protection hidden="1"/>
    </xf>
    <xf numFmtId="0" fontId="9" fillId="0" borderId="0" xfId="0" applyFont="1" applyAlignment="1" applyProtection="1">
      <protection hidden="1"/>
    </xf>
    <xf numFmtId="0" fontId="10" fillId="2" borderId="1" xfId="0" applyFont="1" applyFill="1" applyBorder="1" applyAlignment="1" applyProtection="1">
      <alignment horizontal="left"/>
      <protection hidden="1"/>
    </xf>
    <xf numFmtId="0" fontId="10" fillId="0" borderId="0" xfId="0" applyFont="1" applyAlignment="1" applyProtection="1">
      <alignment horizontal="left"/>
      <protection hidden="1"/>
    </xf>
    <xf numFmtId="0" fontId="12"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10" fontId="9" fillId="2" borderId="3" xfId="0" applyNumberFormat="1" applyFont="1" applyFill="1" applyBorder="1" applyProtection="1">
      <protection hidden="1"/>
    </xf>
    <xf numFmtId="0" fontId="9" fillId="0" borderId="3" xfId="0" applyFont="1" applyBorder="1" applyAlignment="1" applyProtection="1">
      <alignment horizontal="center" vertical="center" wrapText="1"/>
      <protection hidden="1"/>
    </xf>
    <xf numFmtId="4" fontId="9" fillId="2" borderId="3" xfId="0" applyNumberFormat="1" applyFont="1" applyFill="1" applyBorder="1" applyProtection="1">
      <protection hidden="1"/>
    </xf>
    <xf numFmtId="0" fontId="9" fillId="0" borderId="0" xfId="0" applyFont="1" applyAlignment="1" applyProtection="1">
      <alignment horizontal="left" vertical="center" wrapText="1"/>
      <protection hidden="1"/>
    </xf>
    <xf numFmtId="4" fontId="9" fillId="2" borderId="3" xfId="0" applyNumberFormat="1" applyFont="1" applyFill="1" applyBorder="1" applyAlignment="1" applyProtection="1">
      <alignment vertical="center"/>
      <protection hidden="1"/>
    </xf>
    <xf numFmtId="0" fontId="9" fillId="0" borderId="0" xfId="0" applyFont="1" applyAlignment="1" applyProtection="1">
      <alignment vertical="center" wrapText="1"/>
      <protection hidden="1"/>
    </xf>
    <xf numFmtId="4" fontId="9" fillId="2" borderId="3" xfId="0" applyNumberFormat="1" applyFont="1" applyFill="1" applyBorder="1" applyAlignment="1" applyProtection="1">
      <alignment vertical="center" wrapText="1"/>
      <protection hidden="1"/>
    </xf>
    <xf numFmtId="0" fontId="9" fillId="4" borderId="3" xfId="0" applyFont="1" applyFill="1" applyBorder="1" applyProtection="1">
      <protection hidden="1"/>
    </xf>
    <xf numFmtId="3" fontId="9" fillId="4" borderId="3" xfId="0" applyNumberFormat="1" applyFont="1" applyFill="1" applyBorder="1" applyProtection="1">
      <protection hidden="1"/>
    </xf>
    <xf numFmtId="0" fontId="13" fillId="0" borderId="0" xfId="0" applyFont="1" applyAlignment="1" applyProtection="1">
      <protection hidden="1"/>
    </xf>
    <xf numFmtId="0" fontId="9" fillId="5" borderId="0" xfId="0" applyFont="1" applyFill="1" applyAlignment="1" applyProtection="1">
      <protection hidden="1"/>
    </xf>
    <xf numFmtId="4" fontId="9" fillId="0" borderId="0" xfId="0" applyNumberFormat="1" applyFont="1" applyProtection="1">
      <protection hidden="1"/>
    </xf>
    <xf numFmtId="4" fontId="9" fillId="8" borderId="0" xfId="0" applyNumberFormat="1" applyFont="1" applyFill="1" applyProtection="1">
      <protection hidden="1"/>
    </xf>
    <xf numFmtId="0" fontId="12" fillId="0" borderId="0" xfId="0" applyFont="1" applyProtection="1">
      <protection hidden="1"/>
    </xf>
    <xf numFmtId="4" fontId="9" fillId="9" borderId="3" xfId="0" applyNumberFormat="1" applyFont="1" applyFill="1" applyBorder="1" applyProtection="1">
      <protection hidden="1"/>
    </xf>
    <xf numFmtId="0" fontId="8" fillId="0" borderId="0" xfId="0" applyFont="1" applyProtection="1">
      <protection hidden="1"/>
    </xf>
    <xf numFmtId="0" fontId="12" fillId="0" borderId="0" xfId="0" applyFont="1" applyAlignment="1" applyProtection="1">
      <protection hidden="1"/>
    </xf>
    <xf numFmtId="0" fontId="8" fillId="0" borderId="0" xfId="0" applyFont="1" applyAlignment="1" applyProtection="1">
      <protection hidden="1"/>
    </xf>
    <xf numFmtId="2" fontId="9" fillId="2" borderId="3" xfId="0" applyNumberFormat="1" applyFont="1" applyFill="1" applyBorder="1" applyProtection="1">
      <protection hidden="1"/>
    </xf>
    <xf numFmtId="10" fontId="9" fillId="0" borderId="0" xfId="0" applyNumberFormat="1" applyFont="1" applyProtection="1">
      <protection hidden="1"/>
    </xf>
    <xf numFmtId="0" fontId="9" fillId="9" borderId="3" xfId="0" applyFont="1" applyFill="1" applyBorder="1" applyProtection="1">
      <protection hidden="1"/>
    </xf>
    <xf numFmtId="9" fontId="9" fillId="9" borderId="3" xfId="0" applyNumberFormat="1" applyFont="1" applyFill="1" applyBorder="1" applyProtection="1">
      <protection hidden="1"/>
    </xf>
    <xf numFmtId="0" fontId="9" fillId="0" borderId="0" xfId="0" applyFont="1" applyAlignment="1" applyProtection="1">
      <alignment horizontal="center"/>
      <protection hidden="1"/>
    </xf>
    <xf numFmtId="10" fontId="9" fillId="2" borderId="3" xfId="0" applyNumberFormat="1" applyFont="1" applyFill="1" applyBorder="1" applyAlignment="1" applyProtection="1">
      <alignment horizontal="center"/>
      <protection hidden="1"/>
    </xf>
    <xf numFmtId="0" fontId="13" fillId="0" borderId="0" xfId="0" applyFont="1" applyProtection="1">
      <protection hidden="1"/>
    </xf>
    <xf numFmtId="3" fontId="9" fillId="2" borderId="3" xfId="0" applyNumberFormat="1" applyFont="1" applyFill="1" applyBorder="1" applyProtection="1">
      <protection hidden="1"/>
    </xf>
    <xf numFmtId="3" fontId="9" fillId="3" borderId="3" xfId="0" applyNumberFormat="1" applyFont="1" applyFill="1" applyBorder="1" applyAlignment="1" applyProtection="1">
      <alignment horizontal="right"/>
      <protection hidden="1"/>
    </xf>
    <xf numFmtId="164" fontId="9" fillId="2" borderId="3" xfId="0" applyNumberFormat="1" applyFont="1" applyFill="1" applyBorder="1" applyProtection="1">
      <protection hidden="1"/>
    </xf>
    <xf numFmtId="0" fontId="8" fillId="8" borderId="1" xfId="0" applyFont="1" applyFill="1" applyBorder="1" applyAlignment="1" applyProtection="1">
      <protection hidden="1"/>
    </xf>
    <xf numFmtId="0" fontId="9" fillId="8" borderId="1" xfId="0" applyFont="1" applyFill="1" applyBorder="1" applyProtection="1">
      <protection hidden="1"/>
    </xf>
    <xf numFmtId="0" fontId="9" fillId="3" borderId="2" xfId="0" applyFont="1" applyFill="1" applyBorder="1" applyAlignment="1" applyProtection="1">
      <alignment horizontal="left"/>
      <protection locked="0" hidden="1"/>
    </xf>
    <xf numFmtId="0" fontId="9" fillId="3" borderId="1" xfId="0" applyFont="1" applyFill="1" applyBorder="1" applyProtection="1">
      <protection locked="0" hidden="1"/>
    </xf>
    <xf numFmtId="0" fontId="9" fillId="0" borderId="0" xfId="0" applyFont="1" applyProtection="1">
      <protection locked="0" hidden="1"/>
    </xf>
    <xf numFmtId="0" fontId="9" fillId="0" borderId="0" xfId="0" applyFont="1" applyAlignment="1" applyProtection="1">
      <protection locked="0" hidden="1"/>
    </xf>
    <xf numFmtId="4" fontId="9" fillId="3" borderId="3" xfId="0" applyNumberFormat="1" applyFont="1" applyFill="1" applyBorder="1" applyProtection="1">
      <protection locked="0" hidden="1"/>
    </xf>
    <xf numFmtId="4" fontId="9" fillId="3" borderId="3" xfId="0" applyNumberFormat="1" applyFont="1" applyFill="1" applyBorder="1" applyAlignment="1" applyProtection="1">
      <alignment vertical="center"/>
      <protection locked="0" hidden="1"/>
    </xf>
    <xf numFmtId="4" fontId="9" fillId="3" borderId="3" xfId="0" applyNumberFormat="1" applyFont="1" applyFill="1" applyBorder="1" applyAlignment="1" applyProtection="1">
      <alignment vertical="center" wrapText="1"/>
      <protection locked="0" hidden="1"/>
    </xf>
    <xf numFmtId="0" fontId="9" fillId="6" borderId="0" xfId="0" applyFont="1" applyFill="1" applyAlignment="1" applyProtection="1">
      <protection locked="0" hidden="1"/>
    </xf>
    <xf numFmtId="0" fontId="9" fillId="7" borderId="0" xfId="0" applyFont="1" applyFill="1" applyProtection="1">
      <protection locked="0" hidden="1"/>
    </xf>
    <xf numFmtId="0" fontId="9" fillId="0" borderId="0" xfId="0" applyFont="1" applyAlignment="1" applyProtection="1">
      <alignment wrapText="1"/>
      <protection locked="0" hidden="1"/>
    </xf>
    <xf numFmtId="0" fontId="9" fillId="8" borderId="0" xfId="0" applyFont="1" applyFill="1" applyProtection="1">
      <protection locked="0" hidden="1"/>
    </xf>
    <xf numFmtId="3" fontId="9" fillId="3" borderId="3" xfId="0" applyNumberFormat="1" applyFont="1" applyFill="1" applyBorder="1" applyProtection="1">
      <protection locked="0" hidden="1"/>
    </xf>
    <xf numFmtId="0" fontId="9" fillId="10" borderId="3" xfId="0" applyFont="1" applyFill="1" applyBorder="1" applyProtection="1">
      <protection locked="0" hidden="1"/>
    </xf>
    <xf numFmtId="0" fontId="11" fillId="0" borderId="0" xfId="0" applyFont="1" applyProtection="1">
      <protection locked="0" hidden="1"/>
    </xf>
    <xf numFmtId="0" fontId="8" fillId="0" borderId="4" xfId="0" applyFont="1" applyBorder="1" applyAlignment="1" applyProtection="1">
      <alignment horizontal="center"/>
      <protection locked="0" hidden="1"/>
    </xf>
    <xf numFmtId="0" fontId="10" fillId="0" borderId="0" xfId="0" applyFont="1" applyAlignment="1">
      <alignment horizontal="right"/>
    </xf>
    <xf numFmtId="0" fontId="15" fillId="0" borderId="0" xfId="0" applyFont="1"/>
    <xf numFmtId="0" fontId="15" fillId="0" borderId="0" xfId="0" applyFont="1" applyAlignment="1">
      <alignment horizontal="right"/>
    </xf>
    <xf numFmtId="10" fontId="9" fillId="0" borderId="0" xfId="0" applyNumberFormat="1" applyFont="1" applyAlignment="1">
      <alignment horizontal="left"/>
    </xf>
    <xf numFmtId="0" fontId="15" fillId="0" borderId="0" xfId="0" applyFont="1" applyAlignment="1">
      <alignment horizontal="right" wrapText="1"/>
    </xf>
    <xf numFmtId="0" fontId="9" fillId="0" borderId="0" xfId="0" applyFont="1" applyAlignment="1">
      <alignment horizontal="left"/>
    </xf>
    <xf numFmtId="0" fontId="15" fillId="0" borderId="0" xfId="0" applyFont="1" applyAlignment="1">
      <alignment horizontal="left"/>
    </xf>
    <xf numFmtId="0" fontId="10" fillId="0" borderId="0" xfId="0" applyFont="1"/>
    <xf numFmtId="0" fontId="14" fillId="0" borderId="1" xfId="1" applyFont="1" applyAlignment="1" applyProtection="1">
      <protection hidden="1"/>
    </xf>
    <xf numFmtId="0" fontId="8" fillId="0" borderId="0" xfId="0" applyFont="1" applyAlignment="1" applyProtection="1">
      <alignment horizontal="left"/>
      <protection hidden="1"/>
    </xf>
    <xf numFmtId="0" fontId="8" fillId="0" borderId="6" xfId="0" applyFont="1" applyBorder="1" applyAlignment="1" applyProtection="1">
      <alignment horizontal="center" vertical="center" wrapText="1"/>
      <protection hidden="1"/>
    </xf>
    <xf numFmtId="0" fontId="8" fillId="11"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9" fillId="0" borderId="9" xfId="0" applyFont="1" applyBorder="1" applyProtection="1">
      <protection hidden="1"/>
    </xf>
    <xf numFmtId="0" fontId="9" fillId="11" borderId="1" xfId="0" applyFont="1" applyFill="1" applyBorder="1" applyProtection="1">
      <protection hidden="1"/>
    </xf>
    <xf numFmtId="0" fontId="9" fillId="2" borderId="10" xfId="0" applyFont="1" applyFill="1" applyBorder="1" applyProtection="1">
      <protection hidden="1"/>
    </xf>
    <xf numFmtId="10" fontId="9" fillId="11" borderId="1" xfId="0" applyNumberFormat="1" applyFont="1" applyFill="1" applyBorder="1" applyAlignment="1" applyProtection="1">
      <alignment horizontal="center"/>
      <protection hidden="1"/>
    </xf>
    <xf numFmtId="9" fontId="9" fillId="0" borderId="0" xfId="0" applyNumberFormat="1" applyFont="1" applyAlignment="1" applyProtection="1">
      <alignment horizontal="center"/>
      <protection hidden="1"/>
    </xf>
    <xf numFmtId="10" fontId="9" fillId="11" borderId="1" xfId="0" applyNumberFormat="1" applyFont="1" applyFill="1" applyBorder="1" applyProtection="1">
      <protection hidden="1"/>
    </xf>
    <xf numFmtId="0" fontId="9" fillId="0" borderId="11" xfId="0" applyFont="1" applyBorder="1" applyProtection="1">
      <protection hidden="1"/>
    </xf>
    <xf numFmtId="0" fontId="9" fillId="0" borderId="12" xfId="0" applyFont="1" applyBorder="1" applyProtection="1">
      <protection hidden="1"/>
    </xf>
    <xf numFmtId="0" fontId="9" fillId="0" borderId="12" xfId="0" applyFont="1" applyBorder="1" applyAlignment="1" applyProtection="1">
      <alignment horizontal="center"/>
      <protection hidden="1"/>
    </xf>
    <xf numFmtId="0" fontId="9" fillId="11" borderId="13" xfId="0" applyFont="1" applyFill="1" applyBorder="1" applyProtection="1">
      <protection hidden="1"/>
    </xf>
    <xf numFmtId="0" fontId="9" fillId="2" borderId="14" xfId="0" applyFont="1" applyFill="1" applyBorder="1" applyProtection="1">
      <protection hidden="1"/>
    </xf>
    <xf numFmtId="0" fontId="9" fillId="0" borderId="15" xfId="0" applyFont="1" applyBorder="1" applyProtection="1">
      <protection hidden="1"/>
    </xf>
    <xf numFmtId="0" fontId="9" fillId="0" borderId="4" xfId="0" applyFont="1" applyBorder="1" applyProtection="1">
      <protection hidden="1"/>
    </xf>
    <xf numFmtId="0" fontId="9" fillId="0" borderId="4" xfId="0" applyFont="1" applyBorder="1" applyAlignment="1" applyProtection="1">
      <alignment horizontal="center"/>
      <protection hidden="1"/>
    </xf>
    <xf numFmtId="0" fontId="9" fillId="11" borderId="16" xfId="0" applyFont="1" applyFill="1" applyBorder="1" applyProtection="1">
      <protection hidden="1"/>
    </xf>
    <xf numFmtId="0" fontId="9" fillId="2" borderId="17" xfId="0" applyFont="1" applyFill="1" applyBorder="1" applyProtection="1">
      <protection hidden="1"/>
    </xf>
    <xf numFmtId="3" fontId="9" fillId="11" borderId="1" xfId="0" applyNumberFormat="1" applyFont="1" applyFill="1" applyBorder="1" applyProtection="1">
      <protection hidden="1"/>
    </xf>
    <xf numFmtId="3" fontId="9" fillId="0" borderId="0" xfId="0" applyNumberFormat="1" applyFont="1" applyAlignment="1" applyProtection="1">
      <alignment horizontal="center"/>
      <protection hidden="1"/>
    </xf>
    <xf numFmtId="10" fontId="9" fillId="0" borderId="12" xfId="0" applyNumberFormat="1" applyFont="1" applyBorder="1" applyProtection="1">
      <protection hidden="1"/>
    </xf>
    <xf numFmtId="0" fontId="9" fillId="0" borderId="18" xfId="0" applyFont="1" applyBorder="1" applyProtection="1">
      <protection hidden="1"/>
    </xf>
    <xf numFmtId="0" fontId="8" fillId="9" borderId="19" xfId="0" applyFont="1" applyFill="1" applyBorder="1" applyProtection="1">
      <protection hidden="1"/>
    </xf>
    <xf numFmtId="0" fontId="9" fillId="9" borderId="16" xfId="0" applyFont="1" applyFill="1" applyBorder="1" applyProtection="1">
      <protection hidden="1"/>
    </xf>
    <xf numFmtId="0" fontId="9" fillId="9" borderId="16" xfId="0" applyFont="1" applyFill="1" applyBorder="1" applyAlignment="1" applyProtection="1">
      <alignment horizontal="center"/>
      <protection hidden="1"/>
    </xf>
    <xf numFmtId="0" fontId="8" fillId="9" borderId="17" xfId="0" applyFont="1" applyFill="1" applyBorder="1" applyProtection="1">
      <protection hidden="1"/>
    </xf>
    <xf numFmtId="0" fontId="8" fillId="0" borderId="11" xfId="0" applyFont="1" applyBorder="1" applyProtection="1">
      <protection hidden="1"/>
    </xf>
    <xf numFmtId="0" fontId="8" fillId="2" borderId="20" xfId="0" applyFont="1" applyFill="1" applyBorder="1" applyProtection="1">
      <protection hidden="1"/>
    </xf>
    <xf numFmtId="0" fontId="9" fillId="2" borderId="7" xfId="0" applyFont="1" applyFill="1" applyBorder="1" applyProtection="1">
      <protection hidden="1"/>
    </xf>
    <xf numFmtId="0" fontId="9" fillId="2" borderId="7" xfId="0" applyFont="1" applyFill="1" applyBorder="1" applyAlignment="1" applyProtection="1">
      <alignment horizontal="center"/>
      <protection hidden="1"/>
    </xf>
    <xf numFmtId="0" fontId="9" fillId="2" borderId="8" xfId="0" applyFont="1" applyFill="1" applyBorder="1" applyProtection="1">
      <protection hidden="1"/>
    </xf>
    <xf numFmtId="0" fontId="9" fillId="0" borderId="0" xfId="0" applyFont="1" applyAlignment="1" applyProtection="1">
      <alignment horizontal="left"/>
      <protection locked="0" hidden="1"/>
    </xf>
    <xf numFmtId="0" fontId="9" fillId="2" borderId="10" xfId="0" applyFont="1" applyFill="1" applyBorder="1" applyProtection="1">
      <protection locked="0" hidden="1"/>
    </xf>
    <xf numFmtId="0" fontId="9" fillId="0" borderId="1" xfId="2" applyFont="1" applyProtection="1">
      <protection locked="0"/>
    </xf>
    <xf numFmtId="0" fontId="9" fillId="0" borderId="1" xfId="2" applyFont="1" applyProtection="1">
      <protection locked="0" hidden="1"/>
    </xf>
    <xf numFmtId="0" fontId="8" fillId="0" borderId="21" xfId="2" applyFont="1" applyBorder="1" applyAlignment="1" applyProtection="1">
      <alignment horizontal="center"/>
      <protection locked="0" hidden="1"/>
    </xf>
    <xf numFmtId="0" fontId="11" fillId="0" borderId="1" xfId="2" applyFont="1" applyProtection="1">
      <protection locked="0" hidden="1"/>
    </xf>
    <xf numFmtId="0" fontId="9" fillId="0" borderId="1" xfId="2" applyFont="1" applyBorder="1" applyProtection="1">
      <protection locked="0"/>
    </xf>
    <xf numFmtId="0" fontId="9" fillId="12" borderId="22" xfId="2" applyFont="1" applyFill="1" applyBorder="1" applyProtection="1">
      <protection hidden="1"/>
    </xf>
    <xf numFmtId="0" fontId="8" fillId="12" borderId="22" xfId="2" applyFont="1" applyFill="1" applyBorder="1" applyProtection="1">
      <protection hidden="1"/>
    </xf>
    <xf numFmtId="0" fontId="9" fillId="0" borderId="22" xfId="2" applyFont="1" applyBorder="1" applyProtection="1">
      <protection hidden="1"/>
    </xf>
    <xf numFmtId="0" fontId="8" fillId="0" borderId="22" xfId="2" applyFont="1" applyBorder="1" applyProtection="1"/>
    <xf numFmtId="0" fontId="8" fillId="13" borderId="22" xfId="2" applyFont="1" applyFill="1" applyBorder="1" applyProtection="1">
      <protection hidden="1"/>
    </xf>
    <xf numFmtId="0" fontId="8" fillId="13" borderId="22" xfId="2" applyFont="1" applyFill="1" applyBorder="1" applyProtection="1"/>
    <xf numFmtId="0" fontId="9" fillId="0" borderId="22" xfId="2" applyFont="1" applyBorder="1" applyProtection="1">
      <protection locked="0"/>
    </xf>
    <xf numFmtId="0" fontId="9" fillId="0" borderId="22" xfId="2" applyFont="1" applyBorder="1" applyAlignment="1" applyProtection="1">
      <alignment horizontal="justify" vertical="center" wrapText="1"/>
    </xf>
    <xf numFmtId="0" fontId="8" fillId="0" borderId="22" xfId="2" applyFont="1" applyBorder="1" applyAlignment="1" applyProtection="1">
      <alignment horizontal="justify" vertical="center" wrapText="1"/>
    </xf>
    <xf numFmtId="0" fontId="17" fillId="0" borderId="22" xfId="2" applyFont="1" applyBorder="1" applyAlignment="1" applyProtection="1">
      <alignment horizontal="justify" vertical="center" wrapText="1"/>
    </xf>
    <xf numFmtId="0" fontId="17" fillId="13" borderId="22" xfId="2" applyFont="1" applyFill="1" applyBorder="1" applyAlignment="1" applyProtection="1">
      <alignment horizontal="justify" vertical="center" wrapText="1"/>
    </xf>
    <xf numFmtId="0" fontId="5" fillId="0" borderId="22" xfId="2" applyFont="1" applyBorder="1" applyAlignment="1" applyProtection="1">
      <alignment horizontal="justify" vertical="center" wrapText="1"/>
    </xf>
    <xf numFmtId="0" fontId="19" fillId="0" borderId="22" xfId="2" applyFont="1" applyBorder="1" applyAlignment="1" applyProtection="1">
      <alignment horizontal="justify" vertical="center" wrapText="1"/>
    </xf>
    <xf numFmtId="0" fontId="11" fillId="0" borderId="22" xfId="2" applyFont="1" applyBorder="1" applyAlignment="1" applyProtection="1">
      <alignment horizontal="justify" vertical="center" wrapText="1"/>
    </xf>
    <xf numFmtId="0" fontId="8" fillId="13" borderId="22" xfId="2" applyFont="1" applyFill="1" applyBorder="1" applyAlignment="1" applyProtection="1">
      <alignment horizontal="justify" vertical="center" wrapText="1"/>
    </xf>
    <xf numFmtId="0" fontId="9" fillId="0" borderId="22" xfId="2" applyFont="1" applyBorder="1" applyAlignment="1" applyProtection="1">
      <alignment horizontal="left" vertical="center" wrapText="1" indent="2"/>
    </xf>
    <xf numFmtId="0" fontId="9" fillId="0" borderId="22" xfId="2" applyFont="1" applyBorder="1" applyProtection="1"/>
    <xf numFmtId="0" fontId="8" fillId="0" borderId="22" xfId="2" applyFont="1" applyBorder="1" applyAlignment="1" applyProtection="1">
      <alignment horizontal="center"/>
      <protection hidden="1"/>
    </xf>
    <xf numFmtId="0" fontId="5" fillId="0" borderId="1" xfId="1" applyFont="1" applyBorder="1" applyAlignment="1"/>
    <xf numFmtId="0" fontId="5" fillId="0" borderId="1" xfId="1" applyFont="1" applyBorder="1" applyAlignment="1" applyProtection="1">
      <protection locked="0"/>
    </xf>
    <xf numFmtId="0" fontId="4" fillId="0" borderId="1" xfId="1" applyFont="1" applyBorder="1" applyAlignment="1">
      <alignment vertical="top"/>
    </xf>
    <xf numFmtId="0" fontId="5" fillId="0" borderId="1" xfId="1" applyFont="1" applyAlignment="1" applyProtection="1">
      <alignment vertical="center"/>
      <protection locked="0"/>
    </xf>
    <xf numFmtId="0" fontId="5" fillId="0" borderId="1" xfId="1" applyFont="1" applyAlignment="1" applyProtection="1">
      <alignment horizontal="center" vertical="center"/>
      <protection locked="0"/>
    </xf>
    <xf numFmtId="0" fontId="8" fillId="0" borderId="21" xfId="1" applyFont="1" applyBorder="1" applyAlignment="1" applyProtection="1">
      <alignment horizontal="center"/>
      <protection locked="0" hidden="1"/>
    </xf>
    <xf numFmtId="0" fontId="9" fillId="0" borderId="1" xfId="1" applyFont="1" applyProtection="1">
      <protection locked="0" hidden="1"/>
    </xf>
    <xf numFmtId="0" fontId="11" fillId="0" borderId="1" xfId="1" applyFont="1" applyProtection="1">
      <protection locked="0" hidden="1"/>
    </xf>
    <xf numFmtId="0" fontId="8" fillId="0" borderId="1" xfId="1" applyFont="1" applyAlignment="1">
      <alignment vertical="center"/>
    </xf>
    <xf numFmtId="49" fontId="5" fillId="0" borderId="1" xfId="1" applyNumberFormat="1" applyFont="1" applyBorder="1" applyAlignment="1"/>
    <xf numFmtId="0" fontId="5" fillId="0" borderId="1" xfId="1" applyFont="1" applyBorder="1" applyAlignment="1">
      <alignment wrapText="1"/>
    </xf>
    <xf numFmtId="0" fontId="5" fillId="14" borderId="22" xfId="1" applyFont="1" applyFill="1" applyBorder="1" applyAlignment="1" applyProtection="1">
      <protection locked="0"/>
    </xf>
    <xf numFmtId="0" fontId="5" fillId="14" borderId="22" xfId="1" applyFont="1" applyFill="1" applyBorder="1" applyAlignment="1"/>
    <xf numFmtId="0" fontId="6" fillId="16" borderId="22" xfId="1" applyFont="1" applyFill="1" applyBorder="1" applyAlignment="1">
      <alignment horizontal="left" vertical="top" wrapText="1"/>
    </xf>
    <xf numFmtId="0" fontId="5" fillId="0" borderId="22" xfId="1" applyFont="1" applyBorder="1" applyAlignment="1" applyProtection="1">
      <protection locked="0"/>
    </xf>
    <xf numFmtId="0" fontId="6" fillId="0" borderId="22" xfId="1" applyFont="1" applyFill="1" applyBorder="1" applyAlignment="1" applyProtection="1">
      <alignment horizontal="center" vertical="top" wrapText="1"/>
      <protection hidden="1"/>
    </xf>
    <xf numFmtId="0" fontId="5" fillId="0" borderId="22" xfId="1" applyFont="1" applyBorder="1" applyAlignment="1"/>
    <xf numFmtId="0" fontId="6" fillId="17" borderId="22" xfId="1" applyFont="1" applyFill="1" applyBorder="1" applyAlignment="1">
      <alignment horizontal="left" vertical="top" wrapText="1"/>
    </xf>
    <xf numFmtId="0" fontId="5" fillId="0" borderId="1" xfId="1" applyFont="1" applyFill="1" applyBorder="1" applyAlignment="1"/>
    <xf numFmtId="0" fontId="5" fillId="18" borderId="22" xfId="1" applyFont="1" applyFill="1" applyBorder="1" applyAlignment="1" applyProtection="1"/>
    <xf numFmtId="0" fontId="6" fillId="18" borderId="22" xfId="1" applyFont="1" applyFill="1" applyBorder="1" applyAlignment="1" applyProtection="1">
      <alignment horizontal="center" vertical="top" wrapText="1"/>
      <protection hidden="1"/>
    </xf>
    <xf numFmtId="0" fontId="6" fillId="18" borderId="22" xfId="1" applyFont="1" applyFill="1" applyBorder="1" applyAlignment="1" applyProtection="1">
      <alignment horizontal="left" vertical="top" wrapText="1"/>
    </xf>
    <xf numFmtId="0" fontId="5" fillId="19" borderId="22" xfId="1" applyFont="1" applyFill="1" applyBorder="1" applyAlignment="1" applyProtection="1">
      <protection locked="0"/>
    </xf>
    <xf numFmtId="0" fontId="5" fillId="20" borderId="22" xfId="1" applyFont="1" applyFill="1" applyBorder="1" applyAlignment="1" applyProtection="1">
      <alignment horizontal="center" vertical="top" wrapText="1"/>
      <protection locked="0"/>
    </xf>
    <xf numFmtId="0" fontId="4" fillId="19" borderId="22" xfId="1" applyFont="1" applyFill="1" applyBorder="1" applyAlignment="1" applyProtection="1">
      <alignment horizontal="center" vertical="top" wrapText="1"/>
    </xf>
    <xf numFmtId="0" fontId="5" fillId="19" borderId="22" xfId="1" applyFont="1" applyFill="1" applyBorder="1" applyAlignment="1">
      <alignment vertical="top" wrapText="1"/>
    </xf>
    <xf numFmtId="0" fontId="5" fillId="19" borderId="22" xfId="1" applyFont="1" applyFill="1" applyBorder="1" applyAlignment="1">
      <alignment horizontal="center" vertical="top" wrapText="1"/>
    </xf>
    <xf numFmtId="0" fontId="17" fillId="19" borderId="22" xfId="1" applyFont="1" applyFill="1" applyBorder="1" applyAlignment="1">
      <alignment horizontal="left" vertical="top" wrapText="1"/>
    </xf>
    <xf numFmtId="0" fontId="5" fillId="21" borderId="22" xfId="1" applyFont="1" applyFill="1" applyBorder="1" applyAlignment="1" applyProtection="1"/>
    <xf numFmtId="0" fontId="17" fillId="22" borderId="22" xfId="1" applyFont="1" applyFill="1" applyBorder="1" applyAlignment="1" applyProtection="1">
      <alignment horizontal="center" vertical="top" wrapText="1"/>
    </xf>
    <xf numFmtId="0" fontId="5" fillId="21" borderId="22" xfId="1" applyFont="1" applyFill="1" applyBorder="1" applyAlignment="1" applyProtection="1">
      <alignment vertical="top" wrapText="1"/>
    </xf>
    <xf numFmtId="0" fontId="5" fillId="21" borderId="22" xfId="1" applyFont="1" applyFill="1" applyBorder="1" applyAlignment="1" applyProtection="1">
      <alignment horizontal="center" vertical="top" wrapText="1"/>
    </xf>
    <xf numFmtId="0" fontId="17" fillId="21" borderId="22" xfId="1" applyFont="1" applyFill="1" applyBorder="1" applyAlignment="1" applyProtection="1">
      <alignment horizontal="left" vertical="top" wrapText="1"/>
    </xf>
    <xf numFmtId="0" fontId="4" fillId="18" borderId="22" xfId="1" applyFont="1" applyFill="1" applyBorder="1" applyAlignment="1" applyProtection="1">
      <alignment horizontal="left" vertical="top" wrapText="1"/>
      <protection hidden="1"/>
    </xf>
    <xf numFmtId="0" fontId="6" fillId="23" borderId="22" xfId="1" applyFont="1" applyFill="1" applyBorder="1" applyAlignment="1" applyProtection="1">
      <alignment horizontal="center" vertical="top" wrapText="1"/>
      <protection hidden="1"/>
    </xf>
    <xf numFmtId="0" fontId="6" fillId="23" borderId="22" xfId="1" applyFont="1" applyFill="1" applyBorder="1" applyAlignment="1" applyProtection="1">
      <alignment horizontal="left" vertical="top" wrapText="1"/>
    </xf>
    <xf numFmtId="0" fontId="5" fillId="19" borderId="22" xfId="1" applyFont="1" applyFill="1" applyBorder="1" applyAlignment="1">
      <alignment horizontal="left" vertical="top" wrapText="1"/>
    </xf>
    <xf numFmtId="0" fontId="5" fillId="24" borderId="22" xfId="1" applyFont="1" applyFill="1" applyBorder="1" applyAlignment="1" applyProtection="1">
      <protection locked="0"/>
    </xf>
    <xf numFmtId="0" fontId="4" fillId="24" borderId="22" xfId="1" applyFont="1" applyFill="1" applyBorder="1" applyAlignment="1" applyProtection="1">
      <alignment horizontal="center" vertical="top" wrapText="1"/>
    </xf>
    <xf numFmtId="0" fontId="5" fillId="24" borderId="22" xfId="1" applyFont="1" applyFill="1" applyBorder="1" applyAlignment="1">
      <alignment vertical="top" wrapText="1"/>
    </xf>
    <xf numFmtId="0" fontId="5" fillId="24" borderId="22" xfId="1" applyFont="1" applyFill="1" applyBorder="1" applyAlignment="1">
      <alignment horizontal="center" vertical="top" wrapText="1"/>
    </xf>
    <xf numFmtId="0" fontId="17" fillId="24" borderId="22" xfId="1" applyFont="1" applyFill="1" applyBorder="1" applyAlignment="1">
      <alignment horizontal="left" vertical="top" wrapText="1"/>
    </xf>
    <xf numFmtId="0" fontId="21" fillId="21" borderId="22" xfId="1" applyFont="1" applyFill="1" applyBorder="1" applyAlignment="1" applyProtection="1">
      <alignment horizontal="center" vertical="top" wrapText="1"/>
    </xf>
    <xf numFmtId="0" fontId="5" fillId="24" borderId="22" xfId="1" applyFont="1" applyFill="1" applyBorder="1" applyAlignment="1">
      <alignment horizontal="left" vertical="top" wrapText="1"/>
    </xf>
    <xf numFmtId="0" fontId="5" fillId="19" borderId="22" xfId="1" applyFont="1" applyFill="1" applyBorder="1" applyAlignment="1" applyProtection="1">
      <alignment horizontal="center" vertical="top" wrapText="1"/>
      <protection locked="0"/>
    </xf>
    <xf numFmtId="0" fontId="6" fillId="21" borderId="22" xfId="1" applyFont="1" applyFill="1" applyBorder="1" applyAlignment="1" applyProtection="1">
      <alignment horizontal="center" vertical="top" wrapText="1"/>
    </xf>
    <xf numFmtId="0" fontId="4" fillId="21" borderId="22" xfId="1" applyFont="1" applyFill="1" applyBorder="1" applyAlignment="1" applyProtection="1">
      <alignment horizontal="left" vertical="top" wrapText="1"/>
    </xf>
    <xf numFmtId="0" fontId="6" fillId="22" borderId="22" xfId="1" applyFont="1" applyFill="1" applyBorder="1" applyAlignment="1" applyProtection="1">
      <alignment horizontal="center" vertical="top" wrapText="1"/>
    </xf>
    <xf numFmtId="0" fontId="5" fillId="0" borderId="1" xfId="1" applyFont="1" applyBorder="1" applyAlignment="1" applyProtection="1"/>
    <xf numFmtId="0" fontId="5" fillId="24" borderId="22" xfId="1" applyFont="1" applyFill="1" applyBorder="1" applyAlignment="1" applyProtection="1"/>
    <xf numFmtId="0" fontId="5" fillId="24" borderId="22" xfId="1" applyFont="1" applyFill="1" applyBorder="1" applyAlignment="1" applyProtection="1">
      <alignment vertical="top" wrapText="1"/>
    </xf>
    <xf numFmtId="0" fontId="5" fillId="24" borderId="22" xfId="1" applyFont="1" applyFill="1" applyBorder="1" applyAlignment="1" applyProtection="1">
      <alignment horizontal="center" vertical="top" wrapText="1"/>
    </xf>
    <xf numFmtId="0" fontId="5" fillId="24" borderId="22" xfId="1" applyFont="1" applyFill="1" applyBorder="1" applyAlignment="1" applyProtection="1">
      <alignment horizontal="left" vertical="top" wrapText="1"/>
    </xf>
    <xf numFmtId="0" fontId="17" fillId="25" borderId="22" xfId="1" applyFont="1" applyFill="1" applyBorder="1" applyAlignment="1" applyProtection="1">
      <alignment horizontal="center" vertical="top" wrapText="1"/>
    </xf>
    <xf numFmtId="0" fontId="5" fillId="18" borderId="22" xfId="1" applyFont="1" applyFill="1" applyBorder="1" applyAlignment="1" applyProtection="1">
      <protection locked="0"/>
    </xf>
    <xf numFmtId="0" fontId="4" fillId="24" borderId="22" xfId="1" applyFont="1" applyFill="1" applyBorder="1" applyAlignment="1" applyProtection="1">
      <alignment vertical="top"/>
      <protection hidden="1"/>
    </xf>
    <xf numFmtId="0" fontId="4" fillId="21" borderId="22" xfId="1" applyFont="1" applyFill="1" applyBorder="1" applyAlignment="1" applyProtection="1">
      <alignment vertical="top"/>
      <protection hidden="1"/>
    </xf>
    <xf numFmtId="0" fontId="4" fillId="21" borderId="22" xfId="1" applyFont="1" applyFill="1" applyBorder="1" applyAlignment="1" applyProtection="1">
      <alignment vertical="top"/>
    </xf>
    <xf numFmtId="0" fontId="5" fillId="0" borderId="23" xfId="1" applyFont="1" applyBorder="1" applyAlignment="1"/>
    <xf numFmtId="0" fontId="17" fillId="26" borderId="22" xfId="1" applyFont="1" applyFill="1" applyBorder="1" applyAlignment="1" applyProtection="1">
      <alignment horizontal="center" vertical="top"/>
    </xf>
    <xf numFmtId="0" fontId="17" fillId="27" borderId="22" xfId="1" applyFont="1" applyFill="1" applyBorder="1" applyAlignment="1" applyProtection="1">
      <alignment horizontal="center" vertical="top" wrapText="1"/>
    </xf>
    <xf numFmtId="0" fontId="17" fillId="26" borderId="22" xfId="1" applyFont="1" applyFill="1" applyBorder="1" applyAlignment="1" applyProtection="1">
      <alignment horizontal="center" vertical="top" wrapText="1"/>
    </xf>
    <xf numFmtId="0" fontId="3" fillId="0" borderId="1" xfId="1" applyFont="1" applyAlignment="1" applyProtection="1">
      <alignment vertical="center"/>
      <protection locked="0"/>
    </xf>
    <xf numFmtId="0" fontId="5" fillId="0" borderId="1" xfId="1" applyFont="1" applyAlignment="1">
      <alignment vertical="center"/>
    </xf>
    <xf numFmtId="0" fontId="9" fillId="0" borderId="1" xfId="1" applyFont="1" applyProtection="1">
      <protection locked="0"/>
    </xf>
    <xf numFmtId="0" fontId="5" fillId="0" borderId="1" xfId="1" applyFont="1" applyFill="1" applyAlignment="1">
      <alignment vertical="center"/>
    </xf>
    <xf numFmtId="0" fontId="4" fillId="0" borderId="1" xfId="1" applyFont="1" applyFill="1" applyAlignment="1">
      <alignment vertical="center"/>
    </xf>
    <xf numFmtId="0" fontId="5" fillId="0" borderId="24" xfId="1" applyFont="1" applyBorder="1" applyAlignment="1" applyProtection="1">
      <alignment horizontal="center" vertical="center"/>
      <protection locked="0"/>
    </xf>
    <xf numFmtId="0" fontId="9" fillId="0" borderId="24" xfId="1" applyFont="1" applyBorder="1" applyProtection="1">
      <protection locked="0"/>
    </xf>
    <xf numFmtId="0" fontId="4" fillId="0" borderId="1" xfId="1" applyFont="1" applyFill="1" applyAlignment="1">
      <alignment vertical="center" wrapText="1"/>
    </xf>
    <xf numFmtId="0" fontId="11" fillId="0" borderId="1" xfId="1" applyFont="1" applyProtection="1">
      <protection locked="0"/>
    </xf>
    <xf numFmtId="0" fontId="4" fillId="0" borderId="1" xfId="1" applyFont="1" applyAlignment="1">
      <alignment vertical="center"/>
    </xf>
    <xf numFmtId="0" fontId="4" fillId="0" borderId="1" xfId="1" applyFont="1" applyAlignment="1">
      <alignment horizontal="left" vertical="center"/>
    </xf>
    <xf numFmtId="0" fontId="4" fillId="28" borderId="3" xfId="1" applyFont="1" applyFill="1" applyBorder="1" applyAlignment="1" applyProtection="1">
      <alignment horizontal="center" vertical="center"/>
      <protection hidden="1"/>
    </xf>
    <xf numFmtId="0" fontId="4" fillId="28" borderId="3" xfId="1" applyFont="1" applyFill="1" applyBorder="1" applyAlignment="1" applyProtection="1">
      <alignment vertical="center"/>
      <protection hidden="1"/>
    </xf>
    <xf numFmtId="0" fontId="3" fillId="28" borderId="3" xfId="1" applyFont="1" applyFill="1" applyBorder="1" applyAlignment="1" applyProtection="1">
      <alignment horizontal="left" vertical="center"/>
      <protection hidden="1"/>
    </xf>
    <xf numFmtId="0" fontId="4" fillId="18" borderId="3" xfId="1" applyFont="1" applyFill="1" applyBorder="1" applyAlignment="1" applyProtection="1">
      <alignment vertical="center"/>
      <protection hidden="1"/>
    </xf>
    <xf numFmtId="0" fontId="3" fillId="18" borderId="3" xfId="1" applyFont="1" applyFill="1" applyBorder="1" applyAlignment="1" applyProtection="1">
      <alignment horizontal="left" vertical="center"/>
      <protection hidden="1"/>
    </xf>
    <xf numFmtId="0" fontId="4" fillId="0" borderId="3" xfId="1" applyFont="1" applyFill="1" applyBorder="1" applyAlignment="1" applyProtection="1">
      <alignment vertical="center"/>
      <protection hidden="1"/>
    </xf>
    <xf numFmtId="0" fontId="4" fillId="0" borderId="3" xfId="1" applyFont="1" applyBorder="1" applyAlignment="1" applyProtection="1">
      <alignment vertical="center"/>
      <protection hidden="1"/>
    </xf>
    <xf numFmtId="0" fontId="4" fillId="0" borderId="3" xfId="1" applyFont="1" applyBorder="1" applyAlignment="1" applyProtection="1">
      <alignment horizontal="left" vertical="center"/>
      <protection hidden="1"/>
    </xf>
    <xf numFmtId="0" fontId="4" fillId="0" borderId="3" xfId="1" applyFont="1" applyFill="1" applyBorder="1" applyAlignment="1" applyProtection="1">
      <alignment horizontal="right" vertical="center"/>
      <protection hidden="1"/>
    </xf>
    <xf numFmtId="0" fontId="4" fillId="0" borderId="3" xfId="1" applyFont="1" applyBorder="1" applyAlignment="1" applyProtection="1">
      <alignment horizontal="right" vertical="center"/>
      <protection hidden="1"/>
    </xf>
    <xf numFmtId="0" fontId="3" fillId="0" borderId="3" xfId="1" applyFont="1" applyBorder="1" applyAlignment="1" applyProtection="1">
      <alignment horizontal="left" vertical="center"/>
      <protection hidden="1"/>
    </xf>
    <xf numFmtId="0" fontId="4" fillId="0" borderId="1" xfId="1" applyFont="1" applyFill="1" applyAlignment="1" applyProtection="1">
      <alignment vertical="center"/>
      <protection hidden="1"/>
    </xf>
    <xf numFmtId="0" fontId="3" fillId="0" borderId="3" xfId="1" applyFont="1" applyFill="1" applyBorder="1" applyAlignment="1" applyProtection="1">
      <alignment horizontal="right" vertical="center"/>
      <protection hidden="1"/>
    </xf>
    <xf numFmtId="0" fontId="3" fillId="0" borderId="3" xfId="1" applyFont="1" applyFill="1" applyBorder="1" applyAlignment="1" applyProtection="1">
      <alignment horizontal="left" vertical="center"/>
      <protection hidden="1"/>
    </xf>
    <xf numFmtId="0" fontId="3" fillId="0" borderId="3" xfId="1" applyFont="1" applyBorder="1" applyAlignment="1" applyProtection="1">
      <alignment horizontal="center" vertical="center" wrapText="1"/>
      <protection hidden="1"/>
    </xf>
    <xf numFmtId="0" fontId="3" fillId="0" borderId="3" xfId="1" applyFont="1" applyBorder="1" applyAlignment="1" applyProtection="1">
      <alignment horizontal="center" vertical="center"/>
      <protection hidden="1"/>
    </xf>
    <xf numFmtId="0" fontId="3" fillId="0" borderId="1" xfId="1" applyFont="1" applyFill="1" applyAlignment="1">
      <alignment vertical="center"/>
    </xf>
    <xf numFmtId="0" fontId="3" fillId="0" borderId="1" xfId="1" applyFont="1" applyFill="1" applyAlignment="1">
      <alignment horizontal="left" vertical="center"/>
    </xf>
    <xf numFmtId="0" fontId="4" fillId="0" borderId="1" xfId="1" applyFont="1" applyAlignment="1" applyProtection="1">
      <alignment vertical="center"/>
      <protection locked="0"/>
    </xf>
    <xf numFmtId="0" fontId="3" fillId="0" borderId="1" xfId="1" applyFont="1" applyFill="1" applyAlignment="1" applyProtection="1">
      <alignment vertical="center"/>
      <protection locked="0"/>
    </xf>
    <xf numFmtId="0" fontId="3" fillId="0" borderId="1" xfId="1" applyFont="1" applyFill="1" applyAlignment="1" applyProtection="1">
      <alignment horizontal="left" vertical="center"/>
      <protection locked="0"/>
    </xf>
    <xf numFmtId="2" fontId="9" fillId="11" borderId="1" xfId="0" applyNumberFormat="1" applyFont="1" applyFill="1" applyBorder="1" applyProtection="1">
      <protection hidden="1"/>
    </xf>
    <xf numFmtId="0" fontId="9" fillId="0" borderId="0" xfId="0" applyFont="1" applyFill="1"/>
    <xf numFmtId="10" fontId="9" fillId="0" borderId="0" xfId="0" applyNumberFormat="1" applyFont="1" applyFill="1" applyAlignment="1">
      <alignment horizontal="left"/>
    </xf>
    <xf numFmtId="4" fontId="9" fillId="0" borderId="0" xfId="0" applyNumberFormat="1" applyFont="1" applyFill="1" applyAlignment="1">
      <alignment horizontal="left"/>
    </xf>
    <xf numFmtId="0" fontId="14" fillId="0" borderId="1" xfId="1" applyFont="1" applyAlignment="1" applyProtection="1">
      <alignment horizontal="right"/>
      <protection hidden="1"/>
    </xf>
    <xf numFmtId="0" fontId="8" fillId="0" borderId="0" xfId="0" applyFont="1" applyAlignment="1">
      <alignment horizontal="left"/>
    </xf>
    <xf numFmtId="0" fontId="9" fillId="0" borderId="0" xfId="0" applyFont="1" applyAlignment="1"/>
    <xf numFmtId="0" fontId="8" fillId="0" borderId="5" xfId="0" applyFont="1" applyBorder="1" applyAlignment="1" applyProtection="1">
      <alignment horizontal="left" vertical="center"/>
      <protection hidden="1"/>
    </xf>
    <xf numFmtId="0" fontId="9" fillId="0" borderId="6" xfId="0" applyFont="1" applyBorder="1" applyProtection="1">
      <protection hidden="1"/>
    </xf>
    <xf numFmtId="0" fontId="8" fillId="0" borderId="1" xfId="2" applyFont="1" applyAlignment="1" applyProtection="1">
      <alignment horizontal="left"/>
      <protection locked="0"/>
    </xf>
    <xf numFmtId="0" fontId="14" fillId="0" borderId="1" xfId="2" applyFont="1" applyAlignment="1" applyProtection="1">
      <alignment horizontal="right"/>
      <protection hidden="1"/>
    </xf>
    <xf numFmtId="0" fontId="17" fillId="21" borderId="22" xfId="1" applyFont="1" applyFill="1" applyBorder="1" applyAlignment="1" applyProtection="1">
      <alignment horizontal="left" vertical="top" wrapText="1"/>
    </xf>
    <xf numFmtId="0" fontId="21" fillId="21" borderId="22" xfId="1" applyFont="1" applyFill="1" applyBorder="1" applyAlignment="1" applyProtection="1">
      <alignment horizontal="center" vertical="top" wrapText="1"/>
    </xf>
    <xf numFmtId="0" fontId="6" fillId="15" borderId="22" xfId="1" applyFont="1" applyFill="1" applyBorder="1" applyAlignment="1" applyProtection="1">
      <alignment horizontal="center" vertical="top" wrapText="1"/>
      <protection hidden="1"/>
    </xf>
    <xf numFmtId="0" fontId="9" fillId="14" borderId="22" xfId="1" applyFont="1" applyFill="1" applyBorder="1" applyProtection="1">
      <protection hidden="1"/>
    </xf>
    <xf numFmtId="0" fontId="8" fillId="0" borderId="21" xfId="1" applyFont="1" applyBorder="1" applyAlignment="1" applyProtection="1">
      <alignment horizontal="center"/>
      <protection locked="0"/>
    </xf>
    <xf numFmtId="0" fontId="9" fillId="0" borderId="24" xfId="1" applyFont="1" applyBorder="1" applyAlignment="1" applyProtection="1">
      <alignment horizontal="center"/>
      <protection locked="0"/>
    </xf>
    <xf numFmtId="0" fontId="8" fillId="0" borderId="1" xfId="1" applyFont="1" applyBorder="1" applyAlignment="1" applyProtection="1">
      <alignment horizontal="center"/>
      <protection locked="0"/>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topLeftCell="A91" zoomScale="102" zoomScaleNormal="102" workbookViewId="0">
      <selection activeCell="C104" sqref="C104"/>
    </sheetView>
  </sheetViews>
  <sheetFormatPr defaultColWidth="14.42578125" defaultRowHeight="15" customHeight="1" x14ac:dyDescent="0.2"/>
  <cols>
    <col min="1" max="1" width="5.28515625" style="9" customWidth="1"/>
    <col min="2" max="2" width="85.28515625" style="9" customWidth="1"/>
    <col min="3" max="5" width="50.7109375" style="9" customWidth="1"/>
    <col min="6" max="26" width="9.140625" style="9" customWidth="1"/>
    <col min="27" max="16384" width="14.42578125" style="9"/>
  </cols>
  <sheetData>
    <row r="1" spans="1:26" ht="12.75" x14ac:dyDescent="0.2">
      <c r="A1" s="6" t="s">
        <v>0</v>
      </c>
      <c r="B1" s="7"/>
      <c r="C1" s="7"/>
      <c r="D1" s="7"/>
      <c r="E1" s="7"/>
      <c r="F1" s="8"/>
      <c r="G1" s="8"/>
      <c r="H1" s="8"/>
      <c r="I1" s="8"/>
      <c r="J1" s="8"/>
      <c r="K1" s="8"/>
      <c r="L1" s="8"/>
      <c r="M1" s="8"/>
      <c r="N1" s="8"/>
      <c r="O1" s="8"/>
      <c r="P1" s="8"/>
      <c r="Q1" s="8"/>
      <c r="R1" s="8"/>
      <c r="S1" s="8"/>
      <c r="T1" s="8"/>
      <c r="U1" s="8"/>
      <c r="V1" s="8"/>
      <c r="W1" s="8"/>
      <c r="X1" s="8"/>
      <c r="Y1" s="8"/>
      <c r="Z1" s="8"/>
    </row>
    <row r="2" spans="1:26" ht="12.75" x14ac:dyDescent="0.2">
      <c r="A2" s="6" t="s">
        <v>1</v>
      </c>
      <c r="B2" s="7"/>
      <c r="C2" s="7"/>
      <c r="D2" s="7"/>
      <c r="E2" s="7"/>
      <c r="F2" s="8"/>
      <c r="G2" s="8"/>
      <c r="H2" s="8"/>
      <c r="I2" s="8"/>
      <c r="J2" s="8"/>
      <c r="K2" s="8"/>
      <c r="L2" s="8"/>
      <c r="M2" s="8"/>
      <c r="N2" s="8"/>
      <c r="O2" s="8"/>
      <c r="P2" s="8"/>
      <c r="Q2" s="8"/>
      <c r="R2" s="8"/>
      <c r="S2" s="8"/>
      <c r="T2" s="8"/>
      <c r="U2" s="8"/>
      <c r="V2" s="8"/>
      <c r="W2" s="8"/>
      <c r="X2" s="8"/>
      <c r="Y2" s="8"/>
      <c r="Z2" s="8"/>
    </row>
    <row r="3" spans="1:26" ht="12.75" x14ac:dyDescent="0.2">
      <c r="A3" s="10" t="s">
        <v>2</v>
      </c>
      <c r="B3" s="7"/>
      <c r="C3" s="7"/>
      <c r="D3" s="7"/>
      <c r="E3" s="7"/>
      <c r="F3" s="8"/>
      <c r="G3" s="8"/>
      <c r="H3" s="8"/>
      <c r="I3" s="8"/>
      <c r="J3" s="8"/>
      <c r="K3" s="8"/>
      <c r="L3" s="8"/>
      <c r="M3" s="8"/>
      <c r="N3" s="8"/>
      <c r="O3" s="8"/>
      <c r="P3" s="8"/>
      <c r="Q3" s="8"/>
      <c r="R3" s="8"/>
      <c r="S3" s="8"/>
      <c r="T3" s="8"/>
      <c r="U3" s="8"/>
      <c r="V3" s="8"/>
      <c r="W3" s="8"/>
      <c r="X3" s="8"/>
      <c r="Y3" s="8"/>
      <c r="Z3" s="8"/>
    </row>
    <row r="4" spans="1:26" ht="12.75" x14ac:dyDescent="0.2">
      <c r="A4" s="11"/>
      <c r="B4" s="8"/>
      <c r="C4" s="8"/>
      <c r="D4" s="8"/>
      <c r="E4" s="8"/>
      <c r="F4" s="8"/>
      <c r="G4" s="8"/>
      <c r="H4" s="8"/>
      <c r="I4" s="8"/>
      <c r="J4" s="8"/>
      <c r="K4" s="8"/>
      <c r="L4" s="8"/>
      <c r="M4" s="8"/>
      <c r="N4" s="8"/>
      <c r="O4" s="8"/>
      <c r="P4" s="8"/>
      <c r="Q4" s="8"/>
      <c r="R4" s="8"/>
      <c r="S4" s="8"/>
      <c r="T4" s="8"/>
      <c r="U4" s="8"/>
      <c r="V4" s="8"/>
      <c r="W4" s="8"/>
      <c r="X4" s="8"/>
      <c r="Y4" s="8"/>
      <c r="Z4" s="8"/>
    </row>
    <row r="5" spans="1:26" s="48" customFormat="1" ht="12.75" x14ac:dyDescent="0.2">
      <c r="A5" s="45" t="s">
        <v>191</v>
      </c>
      <c r="B5" s="46"/>
      <c r="C5" s="46"/>
      <c r="D5" s="46"/>
      <c r="E5" s="46"/>
      <c r="F5" s="47"/>
      <c r="G5" s="47"/>
      <c r="H5" s="47"/>
      <c r="I5" s="47"/>
      <c r="J5" s="47"/>
      <c r="K5" s="47"/>
      <c r="L5" s="47"/>
      <c r="M5" s="47"/>
      <c r="N5" s="47"/>
      <c r="O5" s="47"/>
      <c r="P5" s="47"/>
      <c r="Q5" s="47"/>
      <c r="R5" s="47"/>
      <c r="S5" s="47"/>
      <c r="T5" s="47"/>
      <c r="U5" s="47"/>
      <c r="V5" s="47"/>
      <c r="W5" s="47"/>
      <c r="X5" s="47"/>
      <c r="Y5" s="47"/>
      <c r="Z5" s="47"/>
    </row>
    <row r="6" spans="1:26" s="48" customFormat="1" ht="12.75" x14ac:dyDescent="0.2">
      <c r="A6" s="45" t="s">
        <v>3</v>
      </c>
      <c r="B6" s="46"/>
      <c r="C6" s="46"/>
      <c r="D6" s="46"/>
      <c r="E6" s="46"/>
      <c r="F6" s="47"/>
      <c r="G6" s="47"/>
      <c r="H6" s="47"/>
      <c r="I6" s="47"/>
      <c r="J6" s="47"/>
      <c r="K6" s="47"/>
      <c r="L6" s="47"/>
      <c r="M6" s="47"/>
      <c r="N6" s="47"/>
      <c r="O6" s="47"/>
      <c r="P6" s="47"/>
      <c r="Q6" s="47"/>
      <c r="R6" s="47"/>
      <c r="S6" s="47"/>
      <c r="T6" s="47"/>
      <c r="U6" s="47"/>
      <c r="V6" s="47"/>
      <c r="W6" s="47"/>
      <c r="X6" s="47"/>
      <c r="Y6" s="47"/>
      <c r="Z6" s="47"/>
    </row>
    <row r="7" spans="1:26" s="48" customFormat="1" ht="12.75" x14ac:dyDescent="0.2">
      <c r="A7" s="45" t="s">
        <v>4</v>
      </c>
      <c r="B7" s="46"/>
      <c r="C7" s="46"/>
      <c r="D7" s="46"/>
      <c r="E7" s="46"/>
      <c r="F7" s="47"/>
      <c r="G7" s="47"/>
      <c r="H7" s="47"/>
      <c r="I7" s="47"/>
      <c r="J7" s="47"/>
      <c r="K7" s="47"/>
      <c r="L7" s="47"/>
      <c r="M7" s="47"/>
      <c r="N7" s="47"/>
      <c r="O7" s="47"/>
      <c r="P7" s="47"/>
      <c r="Q7" s="47"/>
      <c r="R7" s="47"/>
      <c r="S7" s="47"/>
      <c r="T7" s="47"/>
      <c r="U7" s="47"/>
      <c r="V7" s="47"/>
      <c r="W7" s="47"/>
      <c r="X7" s="47"/>
      <c r="Y7" s="47"/>
      <c r="Z7" s="47"/>
    </row>
    <row r="8" spans="1:26" s="48" customFormat="1" ht="12.75" x14ac:dyDescent="0.2">
      <c r="A8" s="45" t="s">
        <v>5</v>
      </c>
      <c r="B8" s="46"/>
      <c r="C8" s="46"/>
      <c r="D8" s="46"/>
      <c r="E8" s="46"/>
      <c r="F8" s="47"/>
      <c r="G8" s="47"/>
      <c r="H8" s="47"/>
      <c r="I8" s="47"/>
      <c r="J8" s="47"/>
      <c r="K8" s="47"/>
      <c r="L8" s="47"/>
      <c r="M8" s="47"/>
      <c r="N8" s="47"/>
      <c r="O8" s="47"/>
      <c r="P8" s="47"/>
      <c r="Q8" s="47"/>
      <c r="R8" s="47"/>
      <c r="S8" s="47"/>
      <c r="T8" s="47"/>
      <c r="U8" s="47"/>
      <c r="V8" s="47"/>
      <c r="W8" s="47"/>
      <c r="X8" s="47"/>
      <c r="Y8" s="47"/>
      <c r="Z8" s="47"/>
    </row>
    <row r="9" spans="1:26" s="48" customFormat="1" ht="12.75" x14ac:dyDescent="0.2">
      <c r="A9" s="45" t="s">
        <v>6</v>
      </c>
      <c r="B9" s="46"/>
      <c r="C9" s="46"/>
      <c r="D9" s="46"/>
      <c r="E9" s="46"/>
      <c r="F9" s="47"/>
      <c r="G9" s="47"/>
      <c r="H9" s="47"/>
      <c r="I9" s="47"/>
      <c r="J9" s="47"/>
      <c r="K9" s="47"/>
      <c r="L9" s="47"/>
      <c r="M9" s="47"/>
      <c r="N9" s="47"/>
      <c r="O9" s="47"/>
      <c r="P9" s="47"/>
      <c r="Q9" s="47"/>
      <c r="R9" s="47"/>
      <c r="S9" s="47"/>
      <c r="T9" s="47"/>
      <c r="U9" s="47"/>
      <c r="V9" s="47"/>
      <c r="W9" s="47"/>
      <c r="X9" s="47"/>
      <c r="Y9" s="47"/>
      <c r="Z9" s="47"/>
    </row>
    <row r="10" spans="1:26" s="48" customFormat="1" ht="12.75" x14ac:dyDescent="0.2">
      <c r="A10" s="45" t="s">
        <v>7</v>
      </c>
      <c r="B10" s="46"/>
      <c r="C10" s="46"/>
      <c r="D10" s="46"/>
      <c r="E10" s="46"/>
      <c r="F10" s="47"/>
      <c r="G10" s="47"/>
      <c r="H10" s="47"/>
      <c r="I10" s="47"/>
      <c r="J10" s="47"/>
      <c r="K10" s="47"/>
      <c r="L10" s="47"/>
      <c r="M10" s="47"/>
      <c r="N10" s="47"/>
      <c r="O10" s="47"/>
      <c r="P10" s="47"/>
      <c r="Q10" s="47"/>
      <c r="R10" s="47"/>
      <c r="S10" s="47"/>
      <c r="T10" s="47"/>
      <c r="U10" s="47"/>
      <c r="V10" s="47"/>
      <c r="W10" s="47"/>
      <c r="X10" s="47"/>
      <c r="Y10" s="47"/>
      <c r="Z10" s="47"/>
    </row>
    <row r="11" spans="1:26" s="48" customFormat="1" ht="12.75" x14ac:dyDescent="0.2">
      <c r="A11" s="45" t="s">
        <v>8</v>
      </c>
      <c r="B11" s="46"/>
      <c r="C11" s="46"/>
      <c r="D11" s="46"/>
      <c r="E11" s="46"/>
      <c r="F11" s="47"/>
      <c r="G11" s="47"/>
      <c r="H11" s="47"/>
      <c r="I11" s="47"/>
      <c r="J11" s="47"/>
      <c r="K11" s="47"/>
      <c r="L11" s="47"/>
      <c r="M11" s="47"/>
      <c r="N11" s="47"/>
      <c r="O11" s="47"/>
      <c r="P11" s="47"/>
      <c r="Q11" s="47"/>
      <c r="R11" s="47"/>
      <c r="S11" s="47"/>
      <c r="T11" s="47"/>
      <c r="U11" s="47"/>
      <c r="V11" s="47"/>
      <c r="W11" s="47"/>
      <c r="X11" s="47"/>
      <c r="Y11" s="47"/>
      <c r="Z11" s="47"/>
    </row>
    <row r="12" spans="1:26" ht="12.75" x14ac:dyDescent="0.2">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2.75" x14ac:dyDescent="0.2">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2.75" x14ac:dyDescent="0.2">
      <c r="A14" s="8" t="s">
        <v>185</v>
      </c>
      <c r="B14" s="8"/>
      <c r="C14" s="8"/>
      <c r="D14" s="8"/>
      <c r="E14" s="8"/>
      <c r="F14" s="8"/>
      <c r="G14" s="8"/>
      <c r="H14" s="8"/>
      <c r="I14" s="8"/>
      <c r="J14" s="8"/>
      <c r="K14" s="8"/>
      <c r="L14" s="8"/>
      <c r="M14" s="8"/>
      <c r="N14" s="8"/>
      <c r="O14" s="8"/>
      <c r="P14" s="8"/>
      <c r="Q14" s="8"/>
      <c r="R14" s="8"/>
      <c r="S14" s="8"/>
      <c r="T14" s="8"/>
      <c r="U14" s="8"/>
      <c r="V14" s="8"/>
      <c r="W14" s="8"/>
      <c r="X14" s="8"/>
      <c r="Y14" s="8"/>
      <c r="Z14" s="8"/>
    </row>
    <row r="15" spans="1:26" ht="12.75" x14ac:dyDescent="0.2">
      <c r="A15" s="8"/>
      <c r="B15" s="12" t="s">
        <v>9</v>
      </c>
      <c r="C15" s="8"/>
      <c r="D15" s="8"/>
      <c r="E15" s="8"/>
      <c r="F15" s="8"/>
      <c r="G15" s="8"/>
      <c r="H15" s="8"/>
      <c r="I15" s="8"/>
      <c r="J15" s="8"/>
      <c r="K15" s="8"/>
      <c r="L15" s="8"/>
      <c r="M15" s="8"/>
      <c r="N15" s="8"/>
      <c r="O15" s="8"/>
      <c r="P15" s="8"/>
      <c r="Q15" s="8"/>
      <c r="R15" s="8"/>
      <c r="S15" s="8"/>
      <c r="T15" s="8"/>
      <c r="U15" s="8"/>
      <c r="V15" s="8"/>
      <c r="W15" s="8"/>
      <c r="X15" s="8"/>
      <c r="Y15" s="8"/>
      <c r="Z15" s="8"/>
    </row>
    <row r="16" spans="1:26" ht="12.75" x14ac:dyDescent="0.2">
      <c r="A16" s="8"/>
      <c r="B16" s="12"/>
      <c r="C16" s="8"/>
      <c r="D16" s="8"/>
      <c r="E16" s="8"/>
      <c r="F16" s="8"/>
      <c r="G16" s="8"/>
      <c r="H16" s="8"/>
      <c r="I16" s="8"/>
      <c r="J16" s="8"/>
      <c r="K16" s="8"/>
      <c r="L16" s="8"/>
      <c r="M16" s="8"/>
      <c r="N16" s="8"/>
      <c r="O16" s="8"/>
      <c r="P16" s="8"/>
      <c r="Q16" s="8"/>
      <c r="R16" s="8"/>
      <c r="S16" s="8"/>
      <c r="T16" s="8"/>
      <c r="U16" s="8"/>
      <c r="V16" s="8"/>
      <c r="W16" s="8"/>
      <c r="X16" s="8"/>
      <c r="Y16" s="8"/>
      <c r="Z16" s="8"/>
    </row>
    <row r="17" spans="1:26" ht="12.75" x14ac:dyDescent="0.2">
      <c r="A17" s="8"/>
      <c r="B17" s="13" t="s">
        <v>10</v>
      </c>
      <c r="C17" s="49"/>
      <c r="D17" s="8"/>
      <c r="E17" s="8"/>
      <c r="F17" s="8"/>
      <c r="G17" s="8"/>
      <c r="H17" s="8"/>
      <c r="I17" s="8"/>
      <c r="J17" s="8"/>
      <c r="K17" s="8"/>
      <c r="L17" s="8"/>
      <c r="M17" s="8"/>
      <c r="N17" s="8"/>
      <c r="O17" s="8"/>
      <c r="P17" s="8"/>
      <c r="Q17" s="8"/>
      <c r="R17" s="8"/>
      <c r="S17" s="8"/>
      <c r="T17" s="8"/>
      <c r="U17" s="8"/>
      <c r="V17" s="8"/>
      <c r="W17" s="8"/>
      <c r="X17" s="8"/>
      <c r="Y17" s="8"/>
      <c r="Z17" s="8"/>
    </row>
    <row r="18" spans="1:26" ht="12.75" x14ac:dyDescent="0.2">
      <c r="A18" s="8"/>
      <c r="B18" s="8" t="s">
        <v>11</v>
      </c>
      <c r="C18" s="49"/>
      <c r="D18" s="8"/>
      <c r="E18" s="8"/>
      <c r="F18" s="8"/>
      <c r="G18" s="8"/>
      <c r="H18" s="8"/>
      <c r="I18" s="8"/>
      <c r="J18" s="8"/>
      <c r="K18" s="8"/>
      <c r="L18" s="8"/>
      <c r="M18" s="8"/>
      <c r="N18" s="8"/>
      <c r="O18" s="8"/>
      <c r="P18" s="8"/>
      <c r="Q18" s="8"/>
      <c r="R18" s="8"/>
      <c r="S18" s="8"/>
      <c r="T18" s="8"/>
      <c r="U18" s="8"/>
      <c r="V18" s="8"/>
      <c r="W18" s="8"/>
      <c r="X18" s="8"/>
      <c r="Y18" s="8"/>
      <c r="Z18" s="8"/>
    </row>
    <row r="19" spans="1:26" ht="12.75" x14ac:dyDescent="0.2">
      <c r="A19" s="8"/>
      <c r="B19" s="13" t="s">
        <v>12</v>
      </c>
      <c r="C19" s="49"/>
      <c r="D19" s="8"/>
      <c r="E19" s="8"/>
      <c r="F19" s="8"/>
      <c r="G19" s="8"/>
      <c r="H19" s="8"/>
      <c r="I19" s="8"/>
      <c r="J19" s="8"/>
      <c r="K19" s="8"/>
      <c r="L19" s="8"/>
      <c r="M19" s="8"/>
      <c r="N19" s="8"/>
      <c r="O19" s="8"/>
      <c r="P19" s="8"/>
      <c r="Q19" s="8"/>
      <c r="R19" s="8"/>
      <c r="S19" s="8"/>
      <c r="T19" s="8"/>
      <c r="U19" s="8"/>
      <c r="V19" s="8"/>
      <c r="W19" s="8"/>
      <c r="X19" s="8"/>
      <c r="Y19" s="8"/>
      <c r="Z19" s="8"/>
    </row>
    <row r="20" spans="1:26" ht="12.75" x14ac:dyDescent="0.2">
      <c r="A20" s="8"/>
      <c r="B20" s="13" t="s">
        <v>13</v>
      </c>
      <c r="C20" s="49"/>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
      <c r="A21" s="8"/>
      <c r="B21" s="14" t="s">
        <v>14</v>
      </c>
      <c r="C21" s="15" t="e">
        <f>(C17+C18+C19)/C20</f>
        <v>#DIV/0!</v>
      </c>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
      <c r="A22" s="8"/>
      <c r="B22" s="13"/>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
      <c r="A23" s="8"/>
      <c r="B23" s="12" t="s">
        <v>15</v>
      </c>
      <c r="C23" s="16" t="s">
        <v>16</v>
      </c>
      <c r="D23" s="16" t="s">
        <v>17</v>
      </c>
      <c r="E23" s="16" t="s">
        <v>18</v>
      </c>
      <c r="F23" s="8"/>
      <c r="G23" s="8"/>
      <c r="H23" s="8"/>
      <c r="I23" s="8"/>
      <c r="J23" s="8"/>
      <c r="K23" s="8"/>
      <c r="L23" s="8"/>
      <c r="M23" s="8"/>
      <c r="N23" s="8"/>
      <c r="O23" s="8"/>
      <c r="P23" s="8"/>
      <c r="Q23" s="8"/>
      <c r="R23" s="8"/>
      <c r="S23" s="8"/>
      <c r="T23" s="8"/>
      <c r="U23" s="8"/>
      <c r="V23" s="8"/>
      <c r="W23" s="8"/>
      <c r="X23" s="8"/>
      <c r="Y23" s="8"/>
      <c r="Z23" s="8"/>
    </row>
    <row r="24" spans="1:26" ht="15.75" customHeight="1" x14ac:dyDescent="0.2">
      <c r="A24" s="8"/>
      <c r="B24" s="13" t="s">
        <v>19</v>
      </c>
      <c r="C24" s="49"/>
      <c r="D24" s="17">
        <f>C24*0.01</f>
        <v>0</v>
      </c>
      <c r="E24" s="49"/>
      <c r="F24" s="8"/>
      <c r="G24" s="8"/>
      <c r="H24" s="8"/>
      <c r="I24" s="8"/>
      <c r="J24" s="8"/>
      <c r="K24" s="8"/>
      <c r="L24" s="8"/>
      <c r="M24" s="8"/>
      <c r="N24" s="8"/>
      <c r="O24" s="8"/>
      <c r="P24" s="8"/>
      <c r="Q24" s="8"/>
      <c r="R24" s="8"/>
      <c r="S24" s="8"/>
      <c r="T24" s="8"/>
      <c r="U24" s="8"/>
      <c r="V24" s="8"/>
      <c r="W24" s="8"/>
      <c r="X24" s="8"/>
      <c r="Y24" s="8"/>
      <c r="Z24" s="8"/>
    </row>
    <row r="25" spans="1:26" ht="15.75" customHeight="1" x14ac:dyDescent="0.2">
      <c r="A25" s="8"/>
      <c r="B25" s="13" t="s">
        <v>20</v>
      </c>
      <c r="C25" s="49"/>
      <c r="D25" s="17">
        <f>C25*0.02</f>
        <v>0</v>
      </c>
      <c r="E25" s="49"/>
      <c r="F25" s="8"/>
      <c r="G25" s="8"/>
      <c r="H25" s="8"/>
      <c r="I25" s="8"/>
      <c r="J25" s="8"/>
      <c r="K25" s="8"/>
      <c r="L25" s="8"/>
      <c r="M25" s="8"/>
      <c r="N25" s="8"/>
      <c r="O25" s="8"/>
      <c r="P25" s="8"/>
      <c r="Q25" s="8"/>
      <c r="R25" s="8"/>
      <c r="S25" s="8"/>
      <c r="T25" s="8"/>
      <c r="U25" s="8"/>
      <c r="V25" s="8"/>
      <c r="W25" s="8"/>
      <c r="X25" s="8"/>
      <c r="Y25" s="8"/>
      <c r="Z25" s="8"/>
    </row>
    <row r="26" spans="1:26" ht="25.5" x14ac:dyDescent="0.2">
      <c r="A26" s="8"/>
      <c r="B26" s="18" t="s">
        <v>186</v>
      </c>
      <c r="C26" s="50"/>
      <c r="D26" s="19">
        <f>C26*0.2</f>
        <v>0</v>
      </c>
      <c r="E26" s="50"/>
      <c r="F26" s="8"/>
      <c r="G26" s="8"/>
      <c r="H26" s="8"/>
      <c r="I26" s="8"/>
      <c r="J26" s="8"/>
      <c r="K26" s="8"/>
      <c r="L26" s="8"/>
      <c r="M26" s="8"/>
      <c r="N26" s="8"/>
      <c r="O26" s="8"/>
      <c r="P26" s="8"/>
      <c r="Q26" s="8"/>
      <c r="R26" s="8"/>
      <c r="S26" s="8"/>
      <c r="T26" s="8"/>
      <c r="U26" s="8"/>
      <c r="V26" s="8"/>
      <c r="W26" s="8"/>
      <c r="X26" s="8"/>
      <c r="Y26" s="8"/>
      <c r="Z26" s="8"/>
    </row>
    <row r="27" spans="1:26" ht="15.75" customHeight="1" x14ac:dyDescent="0.2">
      <c r="A27" s="8"/>
      <c r="B27" s="13" t="s">
        <v>21</v>
      </c>
      <c r="C27" s="49"/>
      <c r="D27" s="17">
        <f>C27*0.5</f>
        <v>0</v>
      </c>
      <c r="E27" s="49"/>
      <c r="F27" s="8"/>
      <c r="G27" s="8"/>
      <c r="H27" s="8"/>
      <c r="I27" s="8"/>
      <c r="J27" s="8"/>
      <c r="K27" s="8"/>
      <c r="L27" s="8"/>
      <c r="M27" s="8"/>
      <c r="N27" s="8"/>
      <c r="O27" s="8"/>
      <c r="P27" s="8"/>
      <c r="Q27" s="8"/>
      <c r="R27" s="8"/>
      <c r="S27" s="8"/>
      <c r="T27" s="8"/>
      <c r="U27" s="8"/>
      <c r="V27" s="8"/>
      <c r="W27" s="8"/>
      <c r="X27" s="8"/>
      <c r="Y27" s="8"/>
      <c r="Z27" s="8"/>
    </row>
    <row r="28" spans="1:26" ht="32.25" customHeight="1" x14ac:dyDescent="0.2">
      <c r="A28" s="8"/>
      <c r="B28" s="20" t="s">
        <v>187</v>
      </c>
      <c r="C28" s="51"/>
      <c r="D28" s="21">
        <f>C28*1</f>
        <v>0</v>
      </c>
      <c r="E28" s="51"/>
      <c r="F28" s="8"/>
      <c r="G28" s="8"/>
      <c r="H28" s="8"/>
      <c r="I28" s="8"/>
      <c r="J28" s="8"/>
      <c r="K28" s="8"/>
      <c r="L28" s="8"/>
      <c r="M28" s="8"/>
      <c r="N28" s="8"/>
      <c r="O28" s="8"/>
      <c r="P28" s="8"/>
      <c r="Q28" s="8"/>
      <c r="R28" s="8"/>
      <c r="S28" s="8"/>
      <c r="T28" s="8"/>
      <c r="U28" s="8"/>
      <c r="V28" s="8"/>
      <c r="W28" s="8"/>
      <c r="X28" s="8"/>
      <c r="Y28" s="8"/>
      <c r="Z28" s="8"/>
    </row>
    <row r="29" spans="1:26" ht="15.75" customHeight="1" x14ac:dyDescent="0.2">
      <c r="A29" s="8"/>
      <c r="B29" s="13" t="s">
        <v>22</v>
      </c>
      <c r="C29" s="22"/>
      <c r="D29" s="17">
        <f>SUM(D24:D28)</f>
        <v>0</v>
      </c>
      <c r="E29" s="49"/>
      <c r="F29" s="8"/>
      <c r="G29" s="8"/>
      <c r="H29" s="8"/>
      <c r="I29" s="8"/>
      <c r="J29" s="8"/>
      <c r="K29" s="8"/>
      <c r="L29" s="8"/>
      <c r="M29" s="8"/>
      <c r="N29" s="8"/>
      <c r="O29" s="8"/>
      <c r="P29" s="8"/>
      <c r="Q29" s="8"/>
      <c r="R29" s="8"/>
      <c r="S29" s="8"/>
      <c r="T29" s="8"/>
      <c r="U29" s="8"/>
      <c r="V29" s="8"/>
      <c r="W29" s="8"/>
      <c r="X29" s="8"/>
      <c r="Y29" s="8"/>
      <c r="Z29" s="8"/>
    </row>
    <row r="30" spans="1:26" ht="15.75" customHeight="1" x14ac:dyDescent="0.2">
      <c r="A30" s="8"/>
      <c r="B30" s="14" t="s">
        <v>23</v>
      </c>
      <c r="C30" s="22"/>
      <c r="D30" s="23"/>
      <c r="E30" s="15" t="e">
        <f>E29/D29</f>
        <v>#DIV/0!</v>
      </c>
      <c r="F30" s="8"/>
      <c r="G30" s="8"/>
      <c r="H30" s="8"/>
      <c r="I30" s="8"/>
      <c r="J30" s="8"/>
      <c r="K30" s="8"/>
      <c r="L30" s="8"/>
      <c r="M30" s="8"/>
      <c r="N30" s="8"/>
      <c r="O30" s="8"/>
      <c r="P30" s="8"/>
      <c r="Q30" s="8"/>
      <c r="R30" s="8"/>
      <c r="S30" s="8"/>
      <c r="T30" s="8"/>
      <c r="U30" s="8"/>
      <c r="V30" s="8"/>
      <c r="W30" s="8"/>
      <c r="X30" s="8"/>
      <c r="Y30" s="8"/>
      <c r="Z30" s="8"/>
    </row>
    <row r="31" spans="1:26" ht="15.75" customHeight="1" x14ac:dyDescent="0.2">
      <c r="A31" s="8"/>
      <c r="B31" s="24" t="s">
        <v>24</v>
      </c>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
      <c r="A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
      <c r="A33" s="8"/>
      <c r="B33" s="25"/>
      <c r="C33" s="8"/>
      <c r="D33" s="52" t="s">
        <v>25</v>
      </c>
      <c r="E33" s="47"/>
      <c r="F33" s="8"/>
      <c r="G33" s="8"/>
      <c r="H33" s="8"/>
      <c r="I33" s="8"/>
      <c r="J33" s="8"/>
      <c r="K33" s="8"/>
      <c r="L33" s="8"/>
      <c r="M33" s="8"/>
      <c r="N33" s="8"/>
      <c r="O33" s="8"/>
      <c r="P33" s="8"/>
      <c r="Q33" s="8"/>
      <c r="R33" s="8"/>
      <c r="S33" s="8"/>
      <c r="T33" s="8"/>
      <c r="U33" s="8"/>
      <c r="V33" s="8"/>
      <c r="W33" s="8"/>
      <c r="X33" s="8"/>
      <c r="Y33" s="8"/>
      <c r="Z33" s="8"/>
    </row>
    <row r="34" spans="1:26" ht="15.75" customHeight="1" x14ac:dyDescent="0.2">
      <c r="A34" s="8"/>
      <c r="B34" s="8"/>
      <c r="C34" s="8"/>
      <c r="D34" s="48" t="s">
        <v>26</v>
      </c>
      <c r="E34" s="26">
        <f>D29</f>
        <v>0</v>
      </c>
      <c r="F34" s="8"/>
      <c r="G34" s="8"/>
      <c r="H34" s="8"/>
      <c r="I34" s="8"/>
      <c r="J34" s="8"/>
      <c r="K34" s="8"/>
      <c r="L34" s="8"/>
      <c r="M34" s="8"/>
      <c r="N34" s="8"/>
      <c r="O34" s="8"/>
      <c r="P34" s="8"/>
      <c r="Q34" s="8"/>
      <c r="R34" s="8"/>
      <c r="S34" s="8"/>
      <c r="T34" s="8"/>
      <c r="U34" s="8"/>
      <c r="V34" s="8"/>
      <c r="W34" s="8"/>
      <c r="X34" s="8"/>
      <c r="Y34" s="8"/>
      <c r="Z34" s="8"/>
    </row>
    <row r="35" spans="1:26" ht="15.75" customHeight="1" x14ac:dyDescent="0.2">
      <c r="A35" s="8"/>
      <c r="B35" s="8"/>
      <c r="C35" s="8"/>
      <c r="D35" s="48" t="s">
        <v>27</v>
      </c>
      <c r="E35" s="53"/>
      <c r="F35" s="8"/>
      <c r="G35" s="8"/>
      <c r="H35" s="8"/>
      <c r="I35" s="8"/>
      <c r="J35" s="8"/>
      <c r="K35" s="8"/>
      <c r="L35" s="8"/>
      <c r="M35" s="8"/>
      <c r="N35" s="8"/>
      <c r="O35" s="8"/>
      <c r="P35" s="8"/>
      <c r="Q35" s="8"/>
      <c r="R35" s="8"/>
      <c r="S35" s="8"/>
      <c r="T35" s="8"/>
      <c r="U35" s="8"/>
      <c r="V35" s="8"/>
      <c r="W35" s="8"/>
      <c r="X35" s="8"/>
      <c r="Y35" s="8"/>
      <c r="Z35" s="8"/>
    </row>
    <row r="36" spans="1:26" ht="15.75" customHeight="1" x14ac:dyDescent="0.2">
      <c r="A36" s="8"/>
      <c r="B36" s="8"/>
      <c r="C36" s="8"/>
      <c r="D36" s="48" t="s">
        <v>28</v>
      </c>
      <c r="E36" s="27">
        <f>E34-E35</f>
        <v>0</v>
      </c>
      <c r="F36" s="8"/>
      <c r="G36" s="8"/>
      <c r="H36" s="8"/>
      <c r="I36" s="8"/>
      <c r="J36" s="8"/>
      <c r="K36" s="8"/>
      <c r="L36" s="8"/>
      <c r="M36" s="8"/>
      <c r="N36" s="8"/>
      <c r="O36" s="8"/>
      <c r="P36" s="8"/>
      <c r="Q36" s="8"/>
      <c r="R36" s="8"/>
      <c r="S36" s="8"/>
      <c r="T36" s="8"/>
      <c r="U36" s="8"/>
      <c r="V36" s="8"/>
      <c r="W36" s="8"/>
      <c r="X36" s="8"/>
      <c r="Y36" s="8"/>
      <c r="Z36" s="8"/>
    </row>
    <row r="37" spans="1:26" ht="25.5" x14ac:dyDescent="0.2">
      <c r="A37" s="8"/>
      <c r="B37" s="8"/>
      <c r="C37" s="8"/>
      <c r="D37" s="54" t="s">
        <v>29</v>
      </c>
      <c r="E37" s="55"/>
      <c r="F37" s="8"/>
      <c r="G37" s="8"/>
      <c r="H37" s="8"/>
      <c r="I37" s="8"/>
      <c r="J37" s="8"/>
      <c r="K37" s="8"/>
      <c r="L37" s="8"/>
      <c r="M37" s="8"/>
      <c r="N37" s="8"/>
      <c r="O37" s="8"/>
      <c r="P37" s="8"/>
      <c r="Q37" s="8"/>
      <c r="R37" s="8"/>
      <c r="S37" s="8"/>
      <c r="T37" s="8"/>
      <c r="U37" s="8"/>
      <c r="V37" s="8"/>
      <c r="W37" s="8"/>
      <c r="X37" s="8"/>
      <c r="Y37" s="8"/>
      <c r="Z37" s="8"/>
    </row>
    <row r="38" spans="1:26" ht="15.75" customHeight="1" x14ac:dyDescent="0.2">
      <c r="A38" s="8"/>
      <c r="B38" s="8"/>
      <c r="C38" s="8"/>
      <c r="D38" s="48" t="s">
        <v>30</v>
      </c>
      <c r="E38" s="47"/>
      <c r="F38" s="8"/>
      <c r="G38" s="8"/>
      <c r="H38" s="8"/>
      <c r="I38" s="8"/>
      <c r="J38" s="8"/>
      <c r="K38" s="8"/>
      <c r="L38" s="8"/>
      <c r="M38" s="8"/>
      <c r="N38" s="8"/>
      <c r="O38" s="8"/>
      <c r="P38" s="8"/>
      <c r="Q38" s="8"/>
      <c r="R38" s="8"/>
      <c r="S38" s="8"/>
      <c r="T38" s="8"/>
      <c r="U38" s="8"/>
      <c r="V38" s="8"/>
      <c r="W38" s="8"/>
      <c r="X38" s="8"/>
      <c r="Y38" s="8"/>
      <c r="Z38" s="8"/>
    </row>
    <row r="39" spans="1:26" ht="15.75" customHeight="1" x14ac:dyDescent="0.2">
      <c r="A39" s="8"/>
      <c r="B39" s="8"/>
      <c r="C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
      <c r="A40" s="8" t="s">
        <v>188</v>
      </c>
      <c r="B40" s="8"/>
      <c r="C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
      <c r="A41" s="8"/>
      <c r="B41" s="28" t="s">
        <v>31</v>
      </c>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
      <c r="A42" s="8"/>
      <c r="B42" s="8" t="s">
        <v>32</v>
      </c>
      <c r="C42" s="49"/>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
      <c r="A43" s="8"/>
      <c r="B43" s="8" t="s">
        <v>33</v>
      </c>
      <c r="C43" s="49"/>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
      <c r="A44" s="8"/>
      <c r="B44" s="8" t="s">
        <v>13</v>
      </c>
      <c r="C44" s="49"/>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
      <c r="A45" s="8"/>
      <c r="B45" s="8" t="s">
        <v>34</v>
      </c>
      <c r="C45" s="29" t="e">
        <f>+AVERAGE(C43:C44)</f>
        <v>#DIV/0!</v>
      </c>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
      <c r="A46" s="8"/>
      <c r="B46" s="30" t="s">
        <v>35</v>
      </c>
      <c r="C46" s="15" t="e">
        <f>+C42/C45</f>
        <v>#DIV/0!</v>
      </c>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
      <c r="A49" s="8"/>
      <c r="B49" s="31" t="s">
        <v>36</v>
      </c>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
      <c r="A50" s="8"/>
      <c r="B50" s="9" t="s">
        <v>37</v>
      </c>
      <c r="C50" s="56"/>
      <c r="E50" s="8"/>
      <c r="F50" s="8"/>
      <c r="G50" s="8"/>
      <c r="H50" s="8"/>
      <c r="I50" s="8"/>
      <c r="J50" s="8"/>
      <c r="K50" s="8"/>
      <c r="L50" s="8"/>
      <c r="M50" s="8"/>
      <c r="N50" s="8"/>
      <c r="O50" s="8"/>
      <c r="P50" s="8"/>
      <c r="Q50" s="8"/>
      <c r="R50" s="8"/>
      <c r="S50" s="8"/>
      <c r="T50" s="8"/>
      <c r="U50" s="8"/>
      <c r="V50" s="8"/>
      <c r="W50" s="8"/>
      <c r="X50" s="8"/>
      <c r="Y50" s="8"/>
      <c r="Z50" s="8"/>
    </row>
    <row r="51" spans="1:26" ht="15.75" customHeight="1" x14ac:dyDescent="0.2">
      <c r="A51" s="8"/>
      <c r="B51" s="9" t="s">
        <v>38</v>
      </c>
      <c r="C51" s="56"/>
      <c r="E51" s="8"/>
      <c r="F51" s="8"/>
      <c r="G51" s="8"/>
      <c r="H51" s="8"/>
      <c r="I51" s="8"/>
      <c r="J51" s="8"/>
      <c r="K51" s="8"/>
      <c r="L51" s="8"/>
      <c r="M51" s="8"/>
      <c r="N51" s="8"/>
      <c r="O51" s="8"/>
      <c r="P51" s="8"/>
      <c r="Q51" s="8"/>
      <c r="R51" s="8"/>
      <c r="S51" s="8"/>
      <c r="T51" s="8"/>
      <c r="U51" s="8"/>
      <c r="V51" s="8"/>
      <c r="W51" s="8"/>
      <c r="X51" s="8"/>
      <c r="Y51" s="8"/>
      <c r="Z51" s="8"/>
    </row>
    <row r="52" spans="1:26" ht="15.75" customHeight="1" x14ac:dyDescent="0.2">
      <c r="A52" s="8"/>
      <c r="B52" s="32" t="s">
        <v>39</v>
      </c>
      <c r="C52" s="33" t="e">
        <f>C50/C51</f>
        <v>#DIV/0!</v>
      </c>
      <c r="E52" s="8"/>
      <c r="F52" s="8"/>
      <c r="G52" s="8"/>
      <c r="H52" s="8"/>
      <c r="I52" s="8"/>
      <c r="J52" s="8"/>
      <c r="K52" s="8"/>
      <c r="L52" s="8"/>
      <c r="M52" s="8"/>
      <c r="N52" s="8"/>
      <c r="O52" s="8"/>
      <c r="P52" s="8"/>
      <c r="Q52" s="8"/>
      <c r="R52" s="8"/>
      <c r="S52" s="8"/>
      <c r="T52" s="8"/>
      <c r="U52" s="8"/>
      <c r="V52" s="8"/>
      <c r="W52" s="8"/>
      <c r="X52" s="8"/>
      <c r="Y52" s="8"/>
      <c r="Z52" s="8"/>
    </row>
    <row r="53" spans="1:26" ht="15.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
      <c r="A54" s="8"/>
      <c r="B54" s="31" t="s">
        <v>40</v>
      </c>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x14ac:dyDescent="0.2">
      <c r="A55" s="8"/>
      <c r="B55" s="9" t="s">
        <v>41</v>
      </c>
      <c r="C55" s="56"/>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
      <c r="A56" s="8"/>
      <c r="B56" s="9" t="s">
        <v>42</v>
      </c>
      <c r="C56" s="56"/>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
      <c r="A57" s="8"/>
      <c r="B57" s="32" t="s">
        <v>43</v>
      </c>
      <c r="C57" s="33" t="e">
        <f>C55/C56</f>
        <v>#DIV/0!</v>
      </c>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
      <c r="A59" s="8" t="s">
        <v>189</v>
      </c>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
      <c r="A60" s="8"/>
      <c r="B60" s="28" t="s">
        <v>44</v>
      </c>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
      <c r="A61" s="8"/>
      <c r="B61" s="8" t="s">
        <v>45</v>
      </c>
      <c r="C61" s="49"/>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
      <c r="A62" s="8"/>
      <c r="B62" s="8" t="s">
        <v>46</v>
      </c>
      <c r="C62" s="49"/>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
      <c r="A63" s="8"/>
      <c r="B63" s="8" t="s">
        <v>47</v>
      </c>
      <c r="C63" s="49"/>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
      <c r="A64" s="8"/>
      <c r="B64" s="8" t="s">
        <v>48</v>
      </c>
      <c r="C64" s="49"/>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
      <c r="A65" s="8"/>
      <c r="B65" s="8" t="s">
        <v>49</v>
      </c>
      <c r="C65" s="49"/>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
      <c r="A66" s="8"/>
      <c r="B66" s="8" t="s">
        <v>50</v>
      </c>
      <c r="C66" s="49"/>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
      <c r="A67" s="8"/>
      <c r="B67" s="30" t="s">
        <v>51</v>
      </c>
      <c r="C67" s="15" t="e">
        <f>(C61+C62+C63+C64)/(C65+C66)</f>
        <v>#DIV/0!</v>
      </c>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
      <c r="A68" s="8"/>
      <c r="B68" s="30"/>
      <c r="C68" s="34"/>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
      <c r="A69" s="8"/>
      <c r="B69" s="28" t="s">
        <v>52</v>
      </c>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
      <c r="A70" s="8"/>
      <c r="B70" s="8" t="s">
        <v>53</v>
      </c>
      <c r="C70" s="5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
      <c r="A71" s="8"/>
      <c r="B71" s="8" t="s">
        <v>54</v>
      </c>
      <c r="C71" s="5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
      <c r="A72" s="8"/>
      <c r="B72" s="8" t="s">
        <v>55</v>
      </c>
      <c r="C72" s="5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8"/>
      <c r="B73" s="8" t="s">
        <v>56</v>
      </c>
      <c r="C73" s="5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
      <c r="A74" s="8"/>
      <c r="B74" s="8" t="s">
        <v>57</v>
      </c>
      <c r="C74" s="35" t="e">
        <f>+AVERAGE(C72:C73)</f>
        <v>#DIV/0!</v>
      </c>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
      <c r="A75" s="8"/>
      <c r="B75" s="30" t="s">
        <v>58</v>
      </c>
      <c r="C75" s="36" t="e">
        <f>+(C70-C71)/C74</f>
        <v>#DIV/0!</v>
      </c>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
      <c r="A77" s="8"/>
      <c r="B77" s="28" t="s">
        <v>59</v>
      </c>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
      <c r="A78" s="8"/>
      <c r="B78" s="8" t="s">
        <v>60</v>
      </c>
      <c r="C78" s="49"/>
      <c r="D78" s="37"/>
      <c r="E78" s="8"/>
      <c r="F78" s="8"/>
      <c r="G78" s="8"/>
      <c r="H78" s="8"/>
      <c r="I78" s="8"/>
      <c r="J78" s="8"/>
      <c r="K78" s="8"/>
      <c r="L78" s="8"/>
      <c r="M78" s="8"/>
      <c r="N78" s="8"/>
      <c r="O78" s="8"/>
      <c r="P78" s="8"/>
      <c r="Q78" s="8"/>
      <c r="R78" s="8"/>
      <c r="S78" s="8"/>
      <c r="T78" s="8"/>
      <c r="U78" s="8"/>
      <c r="V78" s="8"/>
      <c r="W78" s="8"/>
      <c r="X78" s="8"/>
      <c r="Y78" s="8"/>
      <c r="Z78" s="8"/>
    </row>
    <row r="79" spans="1:26" ht="15.75" customHeight="1" x14ac:dyDescent="0.2">
      <c r="A79" s="8"/>
      <c r="B79" s="8" t="s">
        <v>61</v>
      </c>
      <c r="C79" s="49"/>
      <c r="D79" s="37"/>
      <c r="E79" s="8"/>
      <c r="F79" s="8"/>
      <c r="G79" s="8"/>
      <c r="H79" s="8"/>
      <c r="I79" s="8"/>
      <c r="J79" s="8"/>
      <c r="K79" s="8"/>
      <c r="L79" s="8"/>
      <c r="M79" s="8"/>
      <c r="N79" s="8"/>
      <c r="O79" s="8"/>
      <c r="P79" s="8"/>
      <c r="Q79" s="8"/>
      <c r="R79" s="8"/>
      <c r="S79" s="8"/>
      <c r="T79" s="8"/>
      <c r="U79" s="8"/>
      <c r="V79" s="8"/>
      <c r="W79" s="8"/>
      <c r="X79" s="8"/>
      <c r="Y79" s="8"/>
      <c r="Z79" s="8"/>
    </row>
    <row r="80" spans="1:26" ht="15.75" customHeight="1" x14ac:dyDescent="0.2">
      <c r="A80" s="8"/>
      <c r="B80" s="30" t="s">
        <v>62</v>
      </c>
      <c r="C80" s="33" t="e">
        <f>C78/C79</f>
        <v>#DIV/0!</v>
      </c>
      <c r="D80" s="37"/>
      <c r="E80" s="8"/>
      <c r="F80" s="8"/>
      <c r="G80" s="8"/>
      <c r="H80" s="8"/>
      <c r="I80" s="8"/>
      <c r="J80" s="8"/>
      <c r="K80" s="8"/>
      <c r="L80" s="8"/>
      <c r="M80" s="8"/>
      <c r="N80" s="8"/>
      <c r="O80" s="8"/>
      <c r="P80" s="8"/>
      <c r="Q80" s="8"/>
      <c r="R80" s="8"/>
      <c r="S80" s="8"/>
      <c r="T80" s="8"/>
      <c r="U80" s="8"/>
      <c r="V80" s="8"/>
      <c r="W80" s="8"/>
      <c r="X80" s="8"/>
      <c r="Y80" s="8"/>
      <c r="Z80" s="8"/>
    </row>
    <row r="81" spans="1:26" ht="15.75" customHeight="1" x14ac:dyDescent="0.2">
      <c r="A81" s="8"/>
      <c r="B81" s="2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
      <c r="A82" s="8"/>
      <c r="B82" s="28" t="s">
        <v>63</v>
      </c>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
      <c r="A83" s="8"/>
      <c r="B83" s="8" t="s">
        <v>64</v>
      </c>
      <c r="C83" s="49"/>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
      <c r="A84" s="8"/>
      <c r="B84" s="8" t="s">
        <v>65</v>
      </c>
      <c r="C84" s="49"/>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
      <c r="A85" s="8"/>
      <c r="B85" s="30" t="s">
        <v>66</v>
      </c>
      <c r="C85" s="33" t="e">
        <f>C83/C84</f>
        <v>#DIV/0!</v>
      </c>
      <c r="D85" s="37"/>
      <c r="E85" s="8"/>
      <c r="F85" s="8"/>
      <c r="G85" s="8"/>
      <c r="H85" s="8"/>
      <c r="I85" s="8"/>
      <c r="J85" s="8"/>
      <c r="K85" s="8"/>
      <c r="L85" s="8"/>
      <c r="M85" s="8"/>
      <c r="N85" s="8"/>
      <c r="O85" s="8"/>
      <c r="P85" s="8"/>
      <c r="Q85" s="8"/>
      <c r="R85" s="8"/>
      <c r="S85" s="8"/>
      <c r="T85" s="8"/>
      <c r="U85" s="8"/>
      <c r="V85" s="8"/>
      <c r="W85" s="8"/>
      <c r="X85" s="8"/>
      <c r="Y85" s="8"/>
      <c r="Z85" s="8"/>
    </row>
    <row r="86" spans="1:26" ht="15.75" customHeight="1" x14ac:dyDescent="0.2">
      <c r="A86" s="8"/>
      <c r="B86" s="30"/>
      <c r="C86" s="34"/>
      <c r="D86" s="37"/>
      <c r="E86" s="8"/>
      <c r="F86" s="8"/>
      <c r="G86" s="8"/>
      <c r="H86" s="8"/>
      <c r="I86" s="8"/>
      <c r="J86" s="8"/>
      <c r="K86" s="8"/>
      <c r="L86" s="8"/>
      <c r="M86" s="8"/>
      <c r="N86" s="8"/>
      <c r="O86" s="8"/>
      <c r="P86" s="8"/>
      <c r="Q86" s="8"/>
      <c r="R86" s="8"/>
      <c r="S86" s="8"/>
      <c r="T86" s="8"/>
      <c r="U86" s="8"/>
      <c r="V86" s="8"/>
      <c r="W86" s="8"/>
      <c r="X86" s="8"/>
      <c r="Y86" s="8"/>
      <c r="Z86" s="8"/>
    </row>
    <row r="87" spans="1:26" ht="15.75" customHeight="1" x14ac:dyDescent="0.2">
      <c r="A87" s="8" t="s">
        <v>190</v>
      </c>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
      <c r="A88" s="8"/>
      <c r="B88" s="28" t="s">
        <v>67</v>
      </c>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
      <c r="A89" s="8"/>
      <c r="B89" s="8" t="s">
        <v>68</v>
      </c>
      <c r="C89" s="56"/>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
      <c r="A90" s="8"/>
      <c r="B90" s="8" t="s">
        <v>69</v>
      </c>
      <c r="C90" s="56"/>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
      <c r="A91" s="8"/>
      <c r="B91" s="8" t="s">
        <v>70</v>
      </c>
      <c r="C91" s="38" t="e">
        <f>(C90-C89)/C89</f>
        <v>#DIV/0!</v>
      </c>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
      <c r="A92" s="8"/>
      <c r="B92" s="39" t="s">
        <v>71</v>
      </c>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
      <c r="A94" s="8"/>
      <c r="B94" s="28" t="s">
        <v>72</v>
      </c>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
      <c r="A95" s="8"/>
      <c r="B95" s="8" t="s">
        <v>73</v>
      </c>
      <c r="C95" s="56"/>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
      <c r="A96" s="8"/>
      <c r="B96" s="8" t="s">
        <v>74</v>
      </c>
      <c r="C96" s="56"/>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
      <c r="A97" s="8"/>
      <c r="B97" s="8" t="s">
        <v>75</v>
      </c>
      <c r="C97" s="38" t="e">
        <f>(C96-C95)/C95</f>
        <v>#DIV/0!</v>
      </c>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
      <c r="A99" s="8"/>
      <c r="B99" s="28" t="s">
        <v>76</v>
      </c>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
      <c r="A100" s="8"/>
      <c r="B100" s="8" t="s">
        <v>77</v>
      </c>
      <c r="C100" s="56"/>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
      <c r="A101" s="8"/>
      <c r="B101" s="8" t="s">
        <v>78</v>
      </c>
      <c r="C101" s="56"/>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
      <c r="A102" s="8"/>
      <c r="B102" s="8" t="s">
        <v>79</v>
      </c>
      <c r="C102" s="40" t="e">
        <f>C100/C101</f>
        <v>#DIV/0!</v>
      </c>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
      <c r="A103" s="8"/>
      <c r="B103" s="8" t="s">
        <v>80</v>
      </c>
      <c r="C103" s="41">
        <v>182438</v>
      </c>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30" t="s">
        <v>81</v>
      </c>
      <c r="C104" s="42" t="e">
        <f>(C100/C101)/C103</f>
        <v>#DIV/0!</v>
      </c>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43" t="s">
        <v>82</v>
      </c>
      <c r="C108" s="44"/>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47"/>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58" t="s">
        <v>83</v>
      </c>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47"/>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47"/>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47"/>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59" t="s">
        <v>84</v>
      </c>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47"/>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47"/>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47"/>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59" t="s">
        <v>85</v>
      </c>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47"/>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47"/>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47"/>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59" t="s">
        <v>86</v>
      </c>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225" t="s">
        <v>444</v>
      </c>
      <c r="B128" s="225"/>
      <c r="C128" s="225"/>
      <c r="D128" s="225"/>
      <c r="E128" s="225"/>
      <c r="F128" s="225"/>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sheetProtection algorithmName="SHA-512" hashValue="XYSnmxGT2/8d1cu2z4IQ1GntyvMUVEbuG58297fHq6pFIfWCroPpnhAojWCtEhcWOSWdViVkkOp/gXbAo1epJw==" saltValue="kgwEK+Q99kLrgIYswHhlQA==" spinCount="100000" sheet="1" objects="1" scenarios="1"/>
  <mergeCells count="1">
    <mergeCell ref="A128:F128"/>
  </mergeCells>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zoomScale="107" zoomScaleNormal="107" workbookViewId="0">
      <selection sqref="A1:K1"/>
    </sheetView>
  </sheetViews>
  <sheetFormatPr defaultColWidth="14.42578125" defaultRowHeight="15" customHeight="1" x14ac:dyDescent="0.2"/>
  <cols>
    <col min="1" max="1" width="4.7109375" style="2" customWidth="1"/>
    <col min="2" max="2" width="4.42578125" style="2" customWidth="1"/>
    <col min="3" max="3" width="36.7109375" style="2" customWidth="1"/>
    <col min="4" max="4" width="11.28515625" style="2" customWidth="1"/>
    <col min="5" max="26" width="9.140625" style="2" customWidth="1"/>
    <col min="27" max="16384" width="14.42578125" style="2"/>
  </cols>
  <sheetData>
    <row r="1" spans="1:26" ht="12.75" customHeight="1" x14ac:dyDescent="0.2">
      <c r="A1" s="226" t="s">
        <v>192</v>
      </c>
      <c r="B1" s="227"/>
      <c r="C1" s="227"/>
      <c r="D1" s="227"/>
      <c r="E1" s="227"/>
      <c r="F1" s="227"/>
      <c r="G1" s="227"/>
      <c r="H1" s="227"/>
      <c r="I1" s="227"/>
      <c r="J1" s="227"/>
      <c r="K1" s="227"/>
      <c r="L1" s="1"/>
      <c r="M1" s="1"/>
      <c r="N1" s="1"/>
      <c r="O1" s="1"/>
      <c r="P1" s="1"/>
      <c r="Q1" s="1"/>
      <c r="R1" s="1"/>
      <c r="S1" s="1"/>
      <c r="T1" s="1"/>
      <c r="U1" s="1"/>
      <c r="V1" s="1"/>
      <c r="W1" s="1"/>
      <c r="X1" s="1"/>
      <c r="Y1" s="1"/>
      <c r="Z1" s="1"/>
    </row>
    <row r="2" spans="1:26" ht="12.75" customHeight="1" x14ac:dyDescent="0.2">
      <c r="A2" s="4" t="s">
        <v>87</v>
      </c>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3"/>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3" t="s">
        <v>88</v>
      </c>
      <c r="B4" s="1"/>
      <c r="C4" s="1"/>
      <c r="D4" s="60" t="s">
        <v>89</v>
      </c>
      <c r="E4" s="1"/>
      <c r="F4" s="1"/>
      <c r="G4" s="1"/>
      <c r="H4" s="1"/>
      <c r="I4" s="1"/>
      <c r="J4" s="1"/>
      <c r="K4" s="1"/>
      <c r="L4" s="1"/>
      <c r="M4" s="1"/>
      <c r="N4" s="1"/>
      <c r="O4" s="1"/>
      <c r="P4" s="1"/>
      <c r="Q4" s="1"/>
      <c r="R4" s="1"/>
      <c r="S4" s="1"/>
      <c r="T4" s="1"/>
      <c r="U4" s="1"/>
      <c r="V4" s="1"/>
      <c r="W4" s="1"/>
      <c r="X4" s="1"/>
      <c r="Y4" s="1"/>
      <c r="Z4" s="1"/>
    </row>
    <row r="5" spans="1:26" ht="12.75" customHeight="1" x14ac:dyDescent="0.2">
      <c r="A5" s="3"/>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t="s">
        <v>193</v>
      </c>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61" t="s">
        <v>194</v>
      </c>
      <c r="C7" s="1"/>
      <c r="D7" s="62"/>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63">
        <v>0</v>
      </c>
      <c r="D8" s="1">
        <v>15</v>
      </c>
      <c r="E8" s="1"/>
      <c r="F8" s="1"/>
      <c r="G8" s="1"/>
      <c r="H8" s="1"/>
      <c r="I8" s="1"/>
      <c r="J8" s="1"/>
      <c r="K8" s="1"/>
      <c r="L8" s="1"/>
      <c r="M8" s="1"/>
      <c r="N8" s="1"/>
      <c r="O8" s="1"/>
      <c r="P8" s="1"/>
      <c r="Q8" s="1"/>
      <c r="R8" s="1"/>
      <c r="S8" s="1"/>
      <c r="T8" s="1"/>
      <c r="U8" s="1"/>
      <c r="V8" s="1"/>
      <c r="W8" s="1"/>
      <c r="X8" s="1"/>
      <c r="Y8" s="1"/>
      <c r="Z8" s="1"/>
    </row>
    <row r="9" spans="1:26" ht="12.75" customHeight="1" x14ac:dyDescent="0.2">
      <c r="A9" s="1"/>
      <c r="B9" s="1"/>
      <c r="C9" s="63">
        <v>5.0099999999999999E-2</v>
      </c>
      <c r="D9" s="1">
        <v>11</v>
      </c>
      <c r="E9" s="1"/>
      <c r="F9" s="1"/>
      <c r="G9" s="1"/>
      <c r="H9" s="1"/>
      <c r="I9" s="1"/>
      <c r="J9" s="1"/>
      <c r="K9" s="1"/>
      <c r="L9" s="1"/>
      <c r="M9" s="1"/>
      <c r="N9" s="1"/>
      <c r="O9" s="1"/>
      <c r="P9" s="1"/>
      <c r="Q9" s="1"/>
      <c r="R9" s="1"/>
      <c r="S9" s="1"/>
      <c r="T9" s="1"/>
      <c r="U9" s="1"/>
      <c r="V9" s="1"/>
      <c r="W9" s="1"/>
      <c r="X9" s="1"/>
      <c r="Y9" s="1"/>
      <c r="Z9" s="1"/>
    </row>
    <row r="10" spans="1:26" ht="12.75" customHeight="1" x14ac:dyDescent="0.2">
      <c r="A10" s="1"/>
      <c r="B10" s="1"/>
      <c r="C10" s="63">
        <v>0.10009999999999999</v>
      </c>
      <c r="D10" s="1">
        <v>7</v>
      </c>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1"/>
      <c r="C11" s="63">
        <v>0.15010000000000001</v>
      </c>
      <c r="D11" s="1">
        <v>4</v>
      </c>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63">
        <v>0.2001</v>
      </c>
      <c r="D12" s="1">
        <v>0</v>
      </c>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5"/>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61" t="s">
        <v>195</v>
      </c>
      <c r="C14" s="1"/>
      <c r="D14" s="64"/>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63">
        <v>0</v>
      </c>
      <c r="D15" s="1">
        <v>0</v>
      </c>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63">
        <v>0.3</v>
      </c>
      <c r="D16" s="1">
        <v>4</v>
      </c>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63">
        <v>0.5</v>
      </c>
      <c r="D17" s="1">
        <v>7</v>
      </c>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63">
        <v>0.7</v>
      </c>
      <c r="D18" s="1">
        <v>11</v>
      </c>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63">
        <v>1</v>
      </c>
      <c r="D19" s="1">
        <v>15</v>
      </c>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t="s">
        <v>196</v>
      </c>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61" t="s">
        <v>90</v>
      </c>
      <c r="C22" s="1"/>
      <c r="D22" s="64"/>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63">
        <v>0</v>
      </c>
      <c r="D23" s="1">
        <v>10</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63">
        <v>0.30009999999999998</v>
      </c>
      <c r="D24" s="1">
        <v>6</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63">
        <v>0.40010000000000001</v>
      </c>
      <c r="D25" s="1">
        <v>4</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63">
        <v>0.50009999999999999</v>
      </c>
      <c r="D26" s="1">
        <v>0</v>
      </c>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65"/>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61" t="s">
        <v>91</v>
      </c>
      <c r="C28" s="1"/>
      <c r="D28" s="64"/>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65">
        <v>0</v>
      </c>
      <c r="D29" s="1">
        <v>0</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65">
        <v>99.51</v>
      </c>
      <c r="D30" s="1">
        <v>1</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65">
        <v>149.51</v>
      </c>
      <c r="D31" s="1">
        <v>3</v>
      </c>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65">
        <v>199.51</v>
      </c>
      <c r="D32" s="1">
        <v>5</v>
      </c>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65"/>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61" t="s">
        <v>92</v>
      </c>
      <c r="C34" s="1"/>
      <c r="D34" s="64"/>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65">
        <v>0</v>
      </c>
      <c r="D35" s="1">
        <v>0</v>
      </c>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65">
        <v>29.51</v>
      </c>
      <c r="D36" s="1">
        <v>1</v>
      </c>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65">
        <v>49.51</v>
      </c>
      <c r="D37" s="1">
        <v>3</v>
      </c>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65">
        <v>99.51</v>
      </c>
      <c r="D38" s="1">
        <v>5</v>
      </c>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65"/>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t="s">
        <v>189</v>
      </c>
      <c r="B40" s="1"/>
      <c r="C40" s="65"/>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61" t="s">
        <v>93</v>
      </c>
      <c r="C41" s="1"/>
      <c r="D41" s="64"/>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63">
        <v>0</v>
      </c>
      <c r="D42" s="1">
        <v>0</v>
      </c>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63">
        <v>1</v>
      </c>
      <c r="D43" s="1">
        <v>3</v>
      </c>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63">
        <v>1.05</v>
      </c>
      <c r="D44" s="1">
        <v>4</v>
      </c>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63">
        <v>1.1000000000000001</v>
      </c>
      <c r="D45" s="1">
        <v>5</v>
      </c>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63"/>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61" t="s">
        <v>197</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223">
        <v>-1</v>
      </c>
      <c r="D48" s="222">
        <v>0</v>
      </c>
      <c r="E48" s="222"/>
      <c r="F48" s="1"/>
      <c r="G48" s="1"/>
      <c r="H48" s="222"/>
      <c r="I48" s="223"/>
      <c r="J48" s="222"/>
      <c r="K48" s="1"/>
      <c r="L48" s="1"/>
      <c r="M48" s="1"/>
      <c r="N48" s="1"/>
      <c r="O48" s="1"/>
      <c r="P48" s="1"/>
      <c r="Q48" s="1"/>
      <c r="R48" s="1"/>
      <c r="S48" s="1"/>
      <c r="T48" s="1"/>
      <c r="U48" s="1"/>
      <c r="V48" s="1"/>
      <c r="W48" s="1"/>
      <c r="X48" s="1"/>
      <c r="Y48" s="1"/>
      <c r="Z48" s="1"/>
    </row>
    <row r="49" spans="1:26" ht="12.75" customHeight="1" x14ac:dyDescent="0.2">
      <c r="A49" s="1"/>
      <c r="B49" s="1"/>
      <c r="C49" s="223">
        <v>1E-4</v>
      </c>
      <c r="D49" s="222">
        <v>3</v>
      </c>
      <c r="E49" s="222"/>
      <c r="F49" s="1"/>
      <c r="G49" s="1"/>
      <c r="H49" s="222"/>
      <c r="I49" s="223"/>
      <c r="J49" s="222"/>
      <c r="K49" s="1"/>
      <c r="L49" s="1"/>
      <c r="M49" s="1"/>
      <c r="N49" s="1"/>
      <c r="O49" s="1"/>
      <c r="P49" s="1"/>
      <c r="Q49" s="1"/>
      <c r="R49" s="1"/>
      <c r="S49" s="1"/>
      <c r="T49" s="1"/>
      <c r="U49" s="1"/>
      <c r="V49" s="1"/>
      <c r="W49" s="1"/>
      <c r="X49" s="1"/>
      <c r="Y49" s="1"/>
      <c r="Z49" s="1"/>
    </row>
    <row r="50" spans="1:26" ht="12.75" customHeight="1" x14ac:dyDescent="0.2">
      <c r="A50" s="1"/>
      <c r="B50" s="1"/>
      <c r="C50" s="223">
        <v>0.01</v>
      </c>
      <c r="D50" s="222">
        <v>5</v>
      </c>
      <c r="E50" s="222"/>
      <c r="F50" s="1"/>
      <c r="G50" s="1"/>
      <c r="H50" s="222"/>
      <c r="I50" s="223"/>
      <c r="J50" s="222"/>
      <c r="K50" s="1"/>
      <c r="L50" s="1"/>
      <c r="M50" s="1"/>
      <c r="N50" s="1"/>
      <c r="O50" s="1"/>
      <c r="P50" s="1"/>
      <c r="Q50" s="1"/>
      <c r="R50" s="1"/>
      <c r="S50" s="1"/>
      <c r="T50" s="1"/>
      <c r="U50" s="1"/>
      <c r="V50" s="1"/>
      <c r="W50" s="1"/>
      <c r="X50" s="1"/>
      <c r="Y50" s="1"/>
      <c r="Z50" s="1"/>
    </row>
    <row r="51" spans="1:26" ht="12.75" customHeight="1" x14ac:dyDescent="0.2">
      <c r="A51" s="1"/>
      <c r="B51" s="1"/>
      <c r="C51" s="223">
        <v>0.02</v>
      </c>
      <c r="D51" s="222">
        <v>7</v>
      </c>
      <c r="E51" s="222"/>
      <c r="F51" s="1"/>
      <c r="G51" s="1"/>
      <c r="H51" s="222"/>
      <c r="I51" s="223"/>
      <c r="J51" s="222"/>
      <c r="K51" s="1"/>
      <c r="L51" s="1"/>
      <c r="M51" s="1"/>
      <c r="N51" s="1"/>
      <c r="O51" s="1"/>
      <c r="P51" s="1"/>
      <c r="Q51" s="1"/>
      <c r="R51" s="1"/>
      <c r="S51" s="1"/>
      <c r="T51" s="1"/>
      <c r="U51" s="1"/>
      <c r="V51" s="1"/>
      <c r="W51" s="1"/>
      <c r="X51" s="1"/>
      <c r="Y51" s="1"/>
      <c r="Z51" s="1"/>
    </row>
    <row r="52" spans="1:26" ht="12.75" customHeight="1" x14ac:dyDescent="0.2">
      <c r="A52" s="1"/>
      <c r="B52" s="1"/>
      <c r="C52" s="223">
        <v>2.01E-2</v>
      </c>
      <c r="D52" s="222">
        <v>10</v>
      </c>
      <c r="E52" s="222"/>
      <c r="F52" s="1"/>
      <c r="G52" s="1"/>
      <c r="H52" s="222"/>
      <c r="I52" s="223"/>
      <c r="J52" s="222"/>
      <c r="K52" s="1"/>
      <c r="L52" s="1"/>
      <c r="M52" s="1"/>
      <c r="N52" s="1"/>
      <c r="O52" s="1"/>
      <c r="P52" s="1"/>
      <c r="Q52" s="1"/>
      <c r="R52" s="1"/>
      <c r="S52" s="1"/>
      <c r="T52" s="1"/>
      <c r="U52" s="1"/>
      <c r="V52" s="1"/>
      <c r="W52" s="1"/>
      <c r="X52" s="1"/>
      <c r="Y52" s="1"/>
      <c r="Z52" s="1"/>
    </row>
    <row r="53" spans="1:26" ht="12.75" customHeight="1" x14ac:dyDescent="0.2">
      <c r="A53" s="1"/>
      <c r="B53" s="1"/>
      <c r="C53" s="222"/>
      <c r="D53" s="222"/>
      <c r="E53" s="222"/>
      <c r="F53" s="1"/>
      <c r="G53" s="1"/>
      <c r="H53" s="222"/>
      <c r="I53" s="222"/>
      <c r="J53" s="222"/>
      <c r="K53" s="1"/>
      <c r="L53" s="1"/>
      <c r="M53" s="1"/>
      <c r="N53" s="1"/>
      <c r="O53" s="1"/>
      <c r="P53" s="1"/>
      <c r="Q53" s="1"/>
      <c r="R53" s="1"/>
      <c r="S53" s="1"/>
      <c r="T53" s="1"/>
      <c r="U53" s="1"/>
      <c r="V53" s="1"/>
      <c r="W53" s="1"/>
      <c r="X53" s="1"/>
      <c r="Y53" s="1"/>
      <c r="Z53" s="1"/>
    </row>
    <row r="54" spans="1:26" ht="12.75" customHeight="1" x14ac:dyDescent="0.2">
      <c r="A54" s="1"/>
      <c r="B54" s="61" t="s">
        <v>94</v>
      </c>
      <c r="C54" s="222"/>
      <c r="D54" s="222"/>
      <c r="E54" s="222"/>
      <c r="F54" s="1"/>
      <c r="G54" s="1"/>
      <c r="H54" s="222"/>
      <c r="I54" s="222"/>
      <c r="J54" s="222"/>
      <c r="K54" s="1"/>
      <c r="L54" s="1"/>
      <c r="M54" s="1"/>
      <c r="N54" s="1"/>
      <c r="O54" s="1"/>
      <c r="P54" s="1"/>
      <c r="Q54" s="1"/>
      <c r="R54" s="1"/>
      <c r="S54" s="1"/>
      <c r="T54" s="1"/>
      <c r="U54" s="1"/>
      <c r="V54" s="1"/>
      <c r="W54" s="1"/>
      <c r="X54" s="1"/>
      <c r="Y54" s="1"/>
      <c r="Z54" s="1"/>
    </row>
    <row r="55" spans="1:26" ht="12.75" customHeight="1" x14ac:dyDescent="0.2">
      <c r="A55" s="1"/>
      <c r="B55" s="1"/>
      <c r="C55" s="224">
        <v>0</v>
      </c>
      <c r="D55" s="222">
        <v>0</v>
      </c>
      <c r="E55" s="222"/>
      <c r="F55" s="1"/>
      <c r="G55" s="1"/>
      <c r="H55" s="222"/>
      <c r="I55" s="224"/>
      <c r="J55" s="222"/>
      <c r="K55" s="1"/>
      <c r="L55" s="1"/>
      <c r="M55" s="1"/>
      <c r="N55" s="1"/>
      <c r="O55" s="1"/>
      <c r="P55" s="1"/>
      <c r="Q55" s="1"/>
      <c r="R55" s="1"/>
      <c r="S55" s="1"/>
      <c r="T55" s="1"/>
      <c r="U55" s="1"/>
      <c r="V55" s="1"/>
      <c r="W55" s="1"/>
      <c r="X55" s="1"/>
      <c r="Y55" s="1"/>
      <c r="Z55" s="1"/>
    </row>
    <row r="56" spans="1:26" ht="12.75" customHeight="1" x14ac:dyDescent="0.2">
      <c r="A56" s="1"/>
      <c r="B56" s="1"/>
      <c r="C56" s="224">
        <v>1</v>
      </c>
      <c r="D56" s="222">
        <v>5</v>
      </c>
      <c r="E56" s="222"/>
      <c r="F56" s="1"/>
      <c r="G56" s="1"/>
      <c r="H56" s="222"/>
      <c r="I56" s="224"/>
      <c r="J56" s="222"/>
      <c r="K56" s="1"/>
      <c r="L56" s="1"/>
      <c r="M56" s="1"/>
      <c r="N56" s="1"/>
      <c r="O56" s="1"/>
      <c r="P56" s="1"/>
      <c r="Q56" s="1"/>
      <c r="R56" s="1"/>
      <c r="S56" s="1"/>
      <c r="T56" s="1"/>
      <c r="U56" s="1"/>
      <c r="V56" s="1"/>
      <c r="W56" s="1"/>
      <c r="X56" s="1"/>
      <c r="Y56" s="1"/>
      <c r="Z56" s="1"/>
    </row>
    <row r="57" spans="1:26" ht="12.75" customHeight="1" x14ac:dyDescent="0.2">
      <c r="A57" s="1"/>
      <c r="B57" s="1"/>
      <c r="C57" s="224">
        <v>1.5</v>
      </c>
      <c r="D57" s="222">
        <v>10</v>
      </c>
      <c r="E57" s="222"/>
      <c r="F57" s="1"/>
      <c r="G57" s="1"/>
      <c r="H57" s="222"/>
      <c r="I57" s="224"/>
      <c r="J57" s="222"/>
      <c r="K57" s="1"/>
      <c r="L57" s="1"/>
      <c r="M57" s="1"/>
      <c r="N57" s="1"/>
      <c r="O57" s="1"/>
      <c r="P57" s="1"/>
      <c r="Q57" s="1"/>
      <c r="R57" s="1"/>
      <c r="S57" s="1"/>
      <c r="T57" s="1"/>
      <c r="U57" s="1"/>
      <c r="V57" s="1"/>
      <c r="W57" s="1"/>
      <c r="X57" s="1"/>
      <c r="Y57" s="1"/>
      <c r="Z57" s="1"/>
    </row>
    <row r="58" spans="1:26" ht="12.75" customHeight="1" x14ac:dyDescent="0.2">
      <c r="A58" s="1"/>
      <c r="B58" s="1"/>
      <c r="C58" s="224"/>
      <c r="D58" s="222"/>
      <c r="E58" s="222"/>
      <c r="F58" s="1"/>
      <c r="G58" s="1"/>
      <c r="H58" s="222"/>
      <c r="I58" s="222"/>
      <c r="J58" s="222"/>
      <c r="K58" s="1"/>
      <c r="L58" s="1"/>
      <c r="M58" s="1"/>
      <c r="N58" s="1"/>
      <c r="O58" s="1"/>
      <c r="P58" s="1"/>
      <c r="Q58" s="1"/>
      <c r="R58" s="1"/>
      <c r="S58" s="1"/>
      <c r="T58" s="1"/>
      <c r="U58" s="1"/>
      <c r="V58" s="1"/>
      <c r="W58" s="1"/>
      <c r="X58" s="1"/>
      <c r="Y58" s="1"/>
      <c r="Z58" s="1"/>
    </row>
    <row r="59" spans="1:26" ht="12.75" customHeight="1" x14ac:dyDescent="0.2">
      <c r="A59" s="1"/>
      <c r="B59" s="61" t="s">
        <v>95</v>
      </c>
      <c r="C59" s="222"/>
      <c r="D59" s="222"/>
      <c r="E59" s="222"/>
      <c r="F59" s="1"/>
      <c r="G59" s="1"/>
      <c r="H59" s="222"/>
      <c r="I59" s="222"/>
      <c r="J59" s="222"/>
      <c r="K59" s="1"/>
      <c r="L59" s="1"/>
      <c r="M59" s="1"/>
      <c r="N59" s="1"/>
      <c r="O59" s="1"/>
      <c r="P59" s="1"/>
      <c r="Q59" s="1"/>
      <c r="R59" s="1"/>
      <c r="S59" s="1"/>
      <c r="T59" s="1"/>
      <c r="U59" s="1"/>
      <c r="V59" s="1"/>
      <c r="W59" s="1"/>
      <c r="X59" s="1"/>
      <c r="Y59" s="1"/>
      <c r="Z59" s="1"/>
    </row>
    <row r="60" spans="1:26" ht="12.75" customHeight="1" x14ac:dyDescent="0.2">
      <c r="A60" s="1"/>
      <c r="B60" s="1"/>
      <c r="C60" s="224">
        <v>0</v>
      </c>
      <c r="D60" s="222">
        <v>10</v>
      </c>
      <c r="E60" s="222"/>
      <c r="F60" s="1"/>
      <c r="G60" s="1"/>
      <c r="H60" s="222"/>
      <c r="I60" s="224"/>
      <c r="J60" s="222"/>
      <c r="K60" s="1"/>
      <c r="L60" s="1"/>
      <c r="M60" s="1"/>
      <c r="N60" s="1"/>
      <c r="O60" s="1"/>
      <c r="P60" s="1"/>
      <c r="Q60" s="1"/>
      <c r="R60" s="1"/>
      <c r="S60" s="1"/>
      <c r="T60" s="1"/>
      <c r="U60" s="1"/>
      <c r="V60" s="1"/>
      <c r="W60" s="1"/>
      <c r="X60" s="1"/>
      <c r="Y60" s="1"/>
      <c r="Z60" s="1"/>
    </row>
    <row r="61" spans="1:26" ht="12.75" customHeight="1" x14ac:dyDescent="0.2">
      <c r="A61" s="1"/>
      <c r="B61" s="1"/>
      <c r="C61" s="224">
        <v>4.01</v>
      </c>
      <c r="D61" s="222">
        <v>5</v>
      </c>
      <c r="E61" s="222"/>
      <c r="F61" s="1"/>
      <c r="G61" s="1"/>
      <c r="H61" s="222"/>
      <c r="I61" s="224"/>
      <c r="J61" s="222"/>
      <c r="K61" s="1"/>
      <c r="L61" s="1"/>
      <c r="M61" s="1"/>
      <c r="N61" s="1"/>
      <c r="O61" s="1"/>
      <c r="P61" s="1"/>
      <c r="Q61" s="1"/>
      <c r="R61" s="1"/>
      <c r="S61" s="1"/>
      <c r="T61" s="1"/>
      <c r="U61" s="1"/>
      <c r="V61" s="1"/>
      <c r="W61" s="1"/>
      <c r="X61" s="1"/>
      <c r="Y61" s="1"/>
      <c r="Z61" s="1"/>
    </row>
    <row r="62" spans="1:26" ht="12.75" customHeight="1" x14ac:dyDescent="0.2">
      <c r="A62" s="1"/>
      <c r="B62" s="1"/>
      <c r="C62" s="224">
        <v>9.01</v>
      </c>
      <c r="D62" s="222">
        <v>0</v>
      </c>
      <c r="E62" s="222"/>
      <c r="F62" s="1"/>
      <c r="G62" s="1"/>
      <c r="H62" s="222"/>
      <c r="I62" s="224"/>
      <c r="J62" s="222"/>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t="s">
        <v>190</v>
      </c>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61" t="s">
        <v>96</v>
      </c>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63">
        <v>-1</v>
      </c>
      <c r="D67" s="1">
        <v>0</v>
      </c>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63">
        <v>0</v>
      </c>
      <c r="D68" s="1">
        <v>3</v>
      </c>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63">
        <v>0.05</v>
      </c>
      <c r="D69" s="1">
        <v>5</v>
      </c>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65"/>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61" t="s">
        <v>97</v>
      </c>
      <c r="C71" s="66"/>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67"/>
      <c r="C72" s="63">
        <v>-1</v>
      </c>
      <c r="D72" s="1">
        <v>0</v>
      </c>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63">
        <v>0</v>
      </c>
      <c r="D73" s="1">
        <v>3</v>
      </c>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63">
        <v>0.05</v>
      </c>
      <c r="D74" s="1">
        <v>5</v>
      </c>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61" t="s">
        <v>98</v>
      </c>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63">
        <v>0</v>
      </c>
      <c r="D77" s="1">
        <v>5</v>
      </c>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63">
        <v>0.2</v>
      </c>
      <c r="D78" s="1">
        <v>4</v>
      </c>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63">
        <v>1</v>
      </c>
      <c r="D79" s="1">
        <v>3</v>
      </c>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63">
        <v>1.5</v>
      </c>
      <c r="D80" s="1">
        <v>2</v>
      </c>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63">
        <v>2</v>
      </c>
      <c r="D81" s="1">
        <v>1</v>
      </c>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63">
        <v>3</v>
      </c>
      <c r="D82" s="1">
        <v>0</v>
      </c>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25" t="s">
        <v>444</v>
      </c>
      <c r="B84" s="225"/>
      <c r="C84" s="225"/>
      <c r="D84" s="225"/>
      <c r="E84" s="225"/>
      <c r="F84" s="225"/>
      <c r="G84" s="225"/>
      <c r="H84" s="225"/>
      <c r="I84" s="225"/>
      <c r="J84" s="225"/>
      <c r="K84" s="1"/>
      <c r="L84" s="1"/>
      <c r="M84" s="1"/>
      <c r="N84" s="1"/>
      <c r="O84" s="1"/>
      <c r="P84" s="1"/>
      <c r="Q84" s="1"/>
      <c r="R84" s="1"/>
      <c r="S84" s="1"/>
      <c r="T84" s="1"/>
      <c r="U84" s="1"/>
      <c r="V84" s="1"/>
      <c r="W84" s="1"/>
      <c r="X84" s="1"/>
      <c r="Y84" s="1"/>
      <c r="Z84" s="1"/>
    </row>
    <row r="85" spans="1:26" ht="12.75" customHeight="1" x14ac:dyDescent="0.2">
      <c r="A85" s="1"/>
      <c r="B85" s="67"/>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65"/>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65"/>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65"/>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65"/>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65"/>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67"/>
      <c r="C91" s="65"/>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65"/>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65"/>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65"/>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65"/>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P2EI9a41h0/1hMHQq5rWGlZI7D3v8eo0qIp+F1n0nlkELhBSdF7QHhee8Igw7SctRy9WO3Azp5RylsG5/PNEzg==" saltValue="N7BTBvCb0uYGs+WcGhxrug==" spinCount="100000" sheet="1" objects="1" scenarios="1"/>
  <mergeCells count="2">
    <mergeCell ref="A1:K1"/>
    <mergeCell ref="A84:J84"/>
  </mergeCell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zoomScale="99" zoomScaleNormal="99" workbookViewId="0"/>
  </sheetViews>
  <sheetFormatPr defaultColWidth="14.42578125" defaultRowHeight="15" customHeight="1" x14ac:dyDescent="0.2"/>
  <cols>
    <col min="1" max="1" width="4.42578125" style="9" customWidth="1"/>
    <col min="2" max="2" width="54.7109375" style="9" customWidth="1"/>
    <col min="3" max="3" width="26.28515625" style="9" customWidth="1"/>
    <col min="4" max="4" width="50.7109375" style="9" customWidth="1"/>
    <col min="5" max="5" width="20" style="9" customWidth="1"/>
    <col min="6" max="6" width="50.7109375" style="9" customWidth="1"/>
    <col min="7" max="26" width="9.140625" style="9" customWidth="1"/>
    <col min="27" max="16384" width="14.42578125" style="9"/>
  </cols>
  <sheetData>
    <row r="1" spans="1:26" ht="12.75" x14ac:dyDescent="0.2">
      <c r="A1" s="11" t="s">
        <v>184</v>
      </c>
      <c r="B1" s="69"/>
      <c r="C1" s="69"/>
      <c r="D1" s="69"/>
      <c r="E1" s="69"/>
      <c r="F1" s="69"/>
      <c r="G1" s="69"/>
      <c r="H1" s="8"/>
      <c r="I1" s="8"/>
      <c r="J1" s="8"/>
      <c r="K1" s="8"/>
      <c r="L1" s="8"/>
      <c r="M1" s="8"/>
      <c r="N1" s="8"/>
      <c r="O1" s="8"/>
      <c r="P1" s="8"/>
      <c r="Q1" s="8"/>
      <c r="R1" s="8"/>
      <c r="S1" s="8"/>
      <c r="T1" s="8"/>
      <c r="U1" s="8"/>
      <c r="V1" s="8"/>
      <c r="W1" s="8"/>
      <c r="X1" s="8"/>
      <c r="Y1" s="8"/>
      <c r="Z1" s="8"/>
    </row>
    <row r="2" spans="1:26" ht="12.75" x14ac:dyDescent="0.2">
      <c r="A2" s="11"/>
      <c r="B2" s="69"/>
      <c r="C2" s="69"/>
      <c r="D2" s="69"/>
      <c r="E2" s="69"/>
      <c r="F2" s="8"/>
      <c r="G2" s="8"/>
      <c r="H2" s="8"/>
      <c r="I2" s="8"/>
      <c r="J2" s="8"/>
      <c r="K2" s="8"/>
      <c r="L2" s="8"/>
      <c r="M2" s="8"/>
      <c r="N2" s="8"/>
      <c r="O2" s="8"/>
      <c r="P2" s="8"/>
      <c r="Q2" s="8"/>
      <c r="R2" s="8"/>
      <c r="S2" s="8"/>
      <c r="T2" s="8"/>
      <c r="U2" s="8"/>
      <c r="V2" s="8"/>
      <c r="W2" s="8"/>
      <c r="X2" s="8"/>
      <c r="Y2" s="8"/>
      <c r="Z2" s="8"/>
    </row>
    <row r="3" spans="1:26" s="48" customFormat="1" ht="12.75" x14ac:dyDescent="0.2">
      <c r="A3" s="102" t="str">
        <f>'FIN. PERF. STANDARDS_BASIC DATA'!A5</f>
        <v xml:space="preserve">Name of MF-NGO: </v>
      </c>
      <c r="B3" s="102"/>
      <c r="C3" s="102"/>
      <c r="D3" s="102"/>
      <c r="E3" s="102"/>
      <c r="F3" s="102"/>
      <c r="G3" s="47"/>
      <c r="H3" s="47"/>
      <c r="I3" s="47"/>
      <c r="J3" s="47"/>
      <c r="K3" s="47"/>
      <c r="L3" s="47"/>
      <c r="M3" s="47"/>
      <c r="N3" s="47"/>
      <c r="O3" s="47"/>
      <c r="P3" s="47"/>
      <c r="Q3" s="47"/>
      <c r="R3" s="47"/>
      <c r="S3" s="47"/>
      <c r="T3" s="47"/>
      <c r="U3" s="47"/>
      <c r="V3" s="47"/>
      <c r="W3" s="47"/>
      <c r="X3" s="47"/>
      <c r="Y3" s="47"/>
      <c r="Z3" s="47"/>
    </row>
    <row r="4" spans="1:26" s="48" customFormat="1" ht="12.75" x14ac:dyDescent="0.2">
      <c r="A4" s="102" t="str">
        <f>'FIN. PERF. STANDARDS_BASIC DATA'!A6</f>
        <v>Region of operations: (Luzon, Visayas, or Mindanao) Luzon</v>
      </c>
      <c r="B4" s="102"/>
      <c r="C4" s="102"/>
      <c r="D4" s="102"/>
      <c r="E4" s="102"/>
      <c r="F4" s="102"/>
      <c r="G4" s="47"/>
      <c r="H4" s="47"/>
      <c r="I4" s="47"/>
      <c r="J4" s="47"/>
      <c r="K4" s="47"/>
      <c r="L4" s="47"/>
      <c r="M4" s="47"/>
      <c r="N4" s="47"/>
      <c r="O4" s="47"/>
      <c r="P4" s="47"/>
      <c r="Q4" s="47"/>
      <c r="R4" s="47"/>
      <c r="S4" s="47"/>
      <c r="T4" s="47"/>
      <c r="U4" s="47"/>
      <c r="V4" s="47"/>
      <c r="W4" s="47"/>
      <c r="X4" s="47"/>
      <c r="Y4" s="47"/>
      <c r="Z4" s="47"/>
    </row>
    <row r="5" spans="1:26" s="48" customFormat="1" ht="12.75" x14ac:dyDescent="0.2">
      <c r="A5" s="102" t="str">
        <f>'FIN. PERF. STANDARDS_BASIC DATA'!A7</f>
        <v>Name of Microfinance Loan Product(s):</v>
      </c>
      <c r="B5" s="102"/>
      <c r="C5" s="102"/>
      <c r="D5" s="102"/>
      <c r="E5" s="102"/>
      <c r="F5" s="102"/>
      <c r="G5" s="47"/>
      <c r="H5" s="47"/>
      <c r="I5" s="47"/>
      <c r="J5" s="47"/>
      <c r="K5" s="47"/>
      <c r="L5" s="47"/>
      <c r="M5" s="47"/>
      <c r="N5" s="47"/>
      <c r="O5" s="47"/>
      <c r="P5" s="47"/>
      <c r="Q5" s="47"/>
      <c r="R5" s="47"/>
      <c r="S5" s="47"/>
      <c r="T5" s="47"/>
      <c r="U5" s="47"/>
      <c r="V5" s="47"/>
      <c r="W5" s="47"/>
      <c r="X5" s="47"/>
      <c r="Y5" s="47"/>
      <c r="Z5" s="47"/>
    </row>
    <row r="6" spans="1:26" s="48" customFormat="1" ht="12.75" x14ac:dyDescent="0.2">
      <c r="A6" s="102" t="str">
        <f>'FIN. PERF. STANDARDS_BASIC DATA'!A8</f>
        <v xml:space="preserve">Month and Year of Rating: </v>
      </c>
      <c r="B6" s="102"/>
      <c r="C6" s="102"/>
      <c r="D6" s="102"/>
      <c r="E6" s="102"/>
      <c r="F6" s="102"/>
      <c r="G6" s="47"/>
      <c r="H6" s="47"/>
      <c r="I6" s="47"/>
      <c r="J6" s="47"/>
      <c r="K6" s="47"/>
      <c r="L6" s="47"/>
      <c r="M6" s="47"/>
      <c r="N6" s="47"/>
      <c r="O6" s="47"/>
      <c r="P6" s="47"/>
      <c r="Q6" s="47"/>
      <c r="R6" s="47"/>
      <c r="S6" s="47"/>
      <c r="T6" s="47"/>
      <c r="U6" s="47"/>
      <c r="V6" s="47"/>
      <c r="W6" s="47"/>
      <c r="X6" s="47"/>
      <c r="Y6" s="47"/>
      <c r="Z6" s="47"/>
    </row>
    <row r="7" spans="1:26" s="48" customFormat="1" ht="12.75" x14ac:dyDescent="0.2">
      <c r="A7" s="102" t="str">
        <f>'FIN. PERF. STANDARDS_BASIC DATA'!A9</f>
        <v>Period Rated (Month/Day/Year to Month/Day/Year):</v>
      </c>
      <c r="B7" s="102"/>
      <c r="C7" s="102"/>
      <c r="D7" s="102"/>
      <c r="E7" s="102"/>
      <c r="F7" s="102"/>
      <c r="G7" s="47"/>
      <c r="H7" s="47"/>
      <c r="I7" s="47"/>
      <c r="J7" s="47"/>
      <c r="K7" s="47"/>
      <c r="L7" s="47"/>
      <c r="M7" s="47"/>
      <c r="N7" s="47"/>
      <c r="O7" s="47"/>
      <c r="P7" s="47"/>
      <c r="Q7" s="47"/>
      <c r="R7" s="47"/>
      <c r="S7" s="47"/>
      <c r="T7" s="47"/>
      <c r="U7" s="47"/>
      <c r="V7" s="47"/>
      <c r="W7" s="47"/>
      <c r="X7" s="47"/>
      <c r="Y7" s="47"/>
      <c r="Z7" s="47"/>
    </row>
    <row r="8" spans="1:26" s="48" customFormat="1" ht="12.75" x14ac:dyDescent="0.2">
      <c r="A8" s="102" t="str">
        <f>'FIN. PERF. STANDARDS_BASIC DATA'!A10</f>
        <v>Beginning/Baseline of Period Rated (Month/Day/Year): _______________ -- All "Beginning" data refer to this baseline date.</v>
      </c>
      <c r="B8" s="102"/>
      <c r="C8" s="102"/>
      <c r="D8" s="102"/>
      <c r="E8" s="102"/>
      <c r="F8" s="102"/>
      <c r="G8" s="47"/>
      <c r="H8" s="47"/>
      <c r="I8" s="47"/>
      <c r="J8" s="47"/>
      <c r="K8" s="47"/>
      <c r="L8" s="47"/>
      <c r="M8" s="47"/>
      <c r="N8" s="47"/>
      <c r="O8" s="47"/>
      <c r="P8" s="47"/>
      <c r="Q8" s="47"/>
      <c r="R8" s="47"/>
      <c r="S8" s="47"/>
      <c r="T8" s="47"/>
      <c r="U8" s="47"/>
      <c r="V8" s="47"/>
      <c r="W8" s="47"/>
      <c r="X8" s="47"/>
      <c r="Y8" s="47"/>
      <c r="Z8" s="47"/>
    </row>
    <row r="9" spans="1:26" s="48" customFormat="1" ht="12.75" x14ac:dyDescent="0.2">
      <c r="A9" s="102" t="str">
        <f>'FIN. PERF. STANDARDS_BASIC DATA'!A11</f>
        <v>Ending of Period Rated (Month/Day/Year):  _______________________-- All "Ending" data refer to this baseline date.</v>
      </c>
      <c r="B9" s="102"/>
      <c r="C9" s="102"/>
      <c r="D9" s="102"/>
      <c r="E9" s="102"/>
      <c r="F9" s="102"/>
      <c r="G9" s="47"/>
      <c r="H9" s="47"/>
      <c r="I9" s="47"/>
      <c r="J9" s="47"/>
      <c r="K9" s="47"/>
      <c r="L9" s="47"/>
      <c r="M9" s="47"/>
      <c r="N9" s="47"/>
      <c r="O9" s="47"/>
      <c r="P9" s="47"/>
      <c r="Q9" s="47"/>
      <c r="R9" s="47"/>
      <c r="S9" s="47"/>
      <c r="T9" s="47"/>
      <c r="U9" s="47"/>
      <c r="V9" s="47"/>
      <c r="W9" s="47"/>
      <c r="X9" s="47"/>
      <c r="Y9" s="47"/>
      <c r="Z9" s="47"/>
    </row>
    <row r="10" spans="1:26" ht="12.75" x14ac:dyDescent="0.2">
      <c r="A10" s="8"/>
      <c r="B10" s="8"/>
      <c r="C10" s="37"/>
      <c r="D10" s="8"/>
      <c r="E10" s="8"/>
      <c r="F10" s="8"/>
      <c r="G10" s="8"/>
      <c r="H10" s="8"/>
      <c r="I10" s="8"/>
      <c r="J10" s="8"/>
      <c r="K10" s="8"/>
      <c r="L10" s="8"/>
      <c r="M10" s="8"/>
      <c r="N10" s="8"/>
      <c r="O10" s="8"/>
      <c r="P10" s="8"/>
      <c r="Q10" s="8"/>
      <c r="R10" s="8"/>
      <c r="S10" s="8"/>
      <c r="T10" s="8"/>
      <c r="U10" s="8"/>
      <c r="V10" s="8"/>
      <c r="W10" s="8"/>
      <c r="X10" s="8"/>
      <c r="Y10" s="8"/>
      <c r="Z10" s="8"/>
    </row>
    <row r="11" spans="1:26" ht="12.75" x14ac:dyDescent="0.2">
      <c r="A11" s="8"/>
      <c r="B11" s="8"/>
      <c r="C11" s="37"/>
      <c r="D11" s="8"/>
      <c r="E11" s="8"/>
      <c r="F11" s="8"/>
      <c r="G11" s="8"/>
      <c r="H11" s="8"/>
      <c r="I11" s="8"/>
      <c r="J11" s="8"/>
      <c r="K11" s="8"/>
      <c r="L11" s="8"/>
      <c r="M11" s="8"/>
      <c r="N11" s="8"/>
      <c r="O11" s="8"/>
      <c r="P11" s="8"/>
      <c r="Q11" s="8"/>
      <c r="R11" s="8"/>
      <c r="S11" s="8"/>
      <c r="T11" s="8"/>
      <c r="U11" s="8"/>
      <c r="V11" s="8"/>
      <c r="W11" s="8"/>
      <c r="X11" s="8"/>
      <c r="Y11" s="8"/>
      <c r="Z11" s="8"/>
    </row>
    <row r="12" spans="1:26" ht="12.75" x14ac:dyDescent="0.2">
      <c r="A12" s="8"/>
      <c r="B12" s="8"/>
      <c r="C12" s="37"/>
      <c r="D12" s="8"/>
      <c r="E12" s="8"/>
      <c r="F12" s="8"/>
      <c r="G12" s="8"/>
      <c r="H12" s="8"/>
      <c r="I12" s="8"/>
      <c r="J12" s="8"/>
      <c r="K12" s="8"/>
      <c r="L12" s="8"/>
      <c r="M12" s="8"/>
      <c r="N12" s="8"/>
      <c r="O12" s="8"/>
      <c r="P12" s="8"/>
      <c r="Q12" s="8"/>
      <c r="R12" s="8"/>
      <c r="S12" s="8"/>
      <c r="T12" s="8"/>
      <c r="U12" s="8"/>
      <c r="V12" s="8"/>
      <c r="W12" s="8"/>
      <c r="X12" s="8"/>
      <c r="Y12" s="8"/>
      <c r="Z12" s="8"/>
    </row>
    <row r="13" spans="1:26" ht="25.5" x14ac:dyDescent="0.2">
      <c r="A13" s="228" t="s">
        <v>99</v>
      </c>
      <c r="B13" s="229"/>
      <c r="C13" s="70" t="s">
        <v>100</v>
      </c>
      <c r="D13" s="71" t="s">
        <v>198</v>
      </c>
      <c r="E13" s="70" t="s">
        <v>101</v>
      </c>
      <c r="F13" s="72" t="s">
        <v>199</v>
      </c>
      <c r="G13" s="8"/>
      <c r="H13" s="8"/>
      <c r="I13" s="8"/>
      <c r="J13" s="8"/>
      <c r="K13" s="8"/>
      <c r="L13" s="8"/>
      <c r="M13" s="8"/>
      <c r="N13" s="8"/>
      <c r="O13" s="8"/>
      <c r="P13" s="8"/>
      <c r="Q13" s="8"/>
      <c r="R13" s="8"/>
      <c r="S13" s="8"/>
      <c r="T13" s="8"/>
      <c r="U13" s="8"/>
      <c r="V13" s="8"/>
      <c r="W13" s="8"/>
      <c r="X13" s="8"/>
      <c r="Y13" s="8"/>
      <c r="Z13" s="8"/>
    </row>
    <row r="14" spans="1:26" ht="12.75" x14ac:dyDescent="0.2">
      <c r="A14" s="73" t="s">
        <v>193</v>
      </c>
      <c r="B14" s="8"/>
      <c r="C14" s="37"/>
      <c r="D14" s="74"/>
      <c r="E14" s="8"/>
      <c r="F14" s="75"/>
      <c r="G14" s="8"/>
      <c r="H14" s="8"/>
      <c r="I14" s="8"/>
      <c r="J14" s="8"/>
      <c r="K14" s="8"/>
      <c r="L14" s="8"/>
      <c r="M14" s="8"/>
      <c r="N14" s="8"/>
      <c r="O14" s="8"/>
      <c r="P14" s="8"/>
      <c r="Q14" s="8"/>
      <c r="R14" s="8"/>
      <c r="S14" s="8"/>
      <c r="T14" s="8"/>
      <c r="U14" s="8"/>
      <c r="V14" s="8"/>
      <c r="W14" s="8"/>
      <c r="X14" s="8"/>
      <c r="Y14" s="8"/>
      <c r="Z14" s="8"/>
    </row>
    <row r="15" spans="1:26" ht="13.5" customHeight="1" x14ac:dyDescent="0.2">
      <c r="A15" s="73"/>
      <c r="B15" s="18" t="s">
        <v>194</v>
      </c>
      <c r="C15" s="37" t="s">
        <v>102</v>
      </c>
      <c r="D15" s="76" t="e">
        <f>'FIN. PERF. STANDARDS_BASIC DATA'!C21</f>
        <v>#DIV/0!</v>
      </c>
      <c r="E15" s="8">
        <v>15</v>
      </c>
      <c r="F15" s="75" t="e">
        <f>VLOOKUP(D15,'FIN. PERF. STANDARDS_CRITERIA'!C8:D12,2)</f>
        <v>#DIV/0!</v>
      </c>
      <c r="G15" s="8"/>
      <c r="H15" s="8"/>
      <c r="I15" s="8"/>
      <c r="J15" s="8"/>
      <c r="K15" s="8"/>
      <c r="L15" s="8"/>
      <c r="M15" s="8"/>
      <c r="N15" s="8"/>
      <c r="O15" s="8"/>
      <c r="P15" s="8"/>
      <c r="Q15" s="8"/>
      <c r="R15" s="8"/>
      <c r="S15" s="8"/>
      <c r="T15" s="8"/>
      <c r="U15" s="8"/>
      <c r="V15" s="8"/>
      <c r="W15" s="8"/>
      <c r="X15" s="8"/>
      <c r="Y15" s="8"/>
      <c r="Z15" s="8"/>
    </row>
    <row r="16" spans="1:26" ht="12.75" x14ac:dyDescent="0.2">
      <c r="A16" s="73"/>
      <c r="B16" s="8" t="s">
        <v>195</v>
      </c>
      <c r="C16" s="77">
        <v>1</v>
      </c>
      <c r="D16" s="78" t="e">
        <f>'FIN. PERF. STANDARDS_BASIC DATA'!E30</f>
        <v>#DIV/0!</v>
      </c>
      <c r="E16" s="8">
        <v>15</v>
      </c>
      <c r="F16" s="75" t="e">
        <f>VLOOKUP('FIN. PERF. REPORT CARD'!D16,'FIN. PERF. STANDARDS_CRITERIA'!C15:D19,2)</f>
        <v>#DIV/0!</v>
      </c>
      <c r="G16" s="8"/>
      <c r="H16" s="8"/>
      <c r="I16" s="8"/>
      <c r="J16" s="8"/>
      <c r="K16" s="8"/>
      <c r="L16" s="8"/>
      <c r="M16" s="8"/>
      <c r="N16" s="8"/>
      <c r="O16" s="8"/>
      <c r="P16" s="8"/>
      <c r="Q16" s="8"/>
      <c r="R16" s="8"/>
      <c r="S16" s="8"/>
      <c r="T16" s="8"/>
      <c r="U16" s="8"/>
      <c r="V16" s="8"/>
      <c r="W16" s="8"/>
      <c r="X16" s="8"/>
      <c r="Y16" s="8"/>
      <c r="Z16" s="8"/>
    </row>
    <row r="17" spans="1:26" ht="12.75" x14ac:dyDescent="0.2">
      <c r="A17" s="79"/>
      <c r="B17" s="80"/>
      <c r="C17" s="81"/>
      <c r="D17" s="82"/>
      <c r="E17" s="80"/>
      <c r="F17" s="83"/>
      <c r="G17" s="8"/>
      <c r="H17" s="8"/>
      <c r="I17" s="8"/>
      <c r="J17" s="8"/>
      <c r="K17" s="8"/>
      <c r="L17" s="8"/>
      <c r="M17" s="8"/>
      <c r="N17" s="8"/>
      <c r="O17" s="8"/>
      <c r="P17" s="8"/>
      <c r="Q17" s="8"/>
      <c r="R17" s="8"/>
      <c r="S17" s="8"/>
      <c r="T17" s="8"/>
      <c r="U17" s="8"/>
      <c r="V17" s="8"/>
      <c r="W17" s="8"/>
      <c r="X17" s="8"/>
      <c r="Y17" s="8"/>
      <c r="Z17" s="8"/>
    </row>
    <row r="18" spans="1:26" ht="12.75" x14ac:dyDescent="0.2">
      <c r="A18" s="84" t="s">
        <v>200</v>
      </c>
      <c r="B18" s="85"/>
      <c r="C18" s="86"/>
      <c r="D18" s="87"/>
      <c r="E18" s="85"/>
      <c r="F18" s="88"/>
      <c r="G18" s="8"/>
      <c r="H18" s="8"/>
      <c r="I18" s="8"/>
      <c r="J18" s="8"/>
      <c r="K18" s="8"/>
      <c r="L18" s="8"/>
      <c r="M18" s="8"/>
      <c r="N18" s="8"/>
      <c r="O18" s="8"/>
      <c r="P18" s="8"/>
      <c r="Q18" s="8"/>
      <c r="R18" s="8"/>
      <c r="S18" s="8"/>
      <c r="T18" s="8"/>
      <c r="U18" s="8"/>
      <c r="V18" s="8"/>
      <c r="W18" s="8"/>
      <c r="X18" s="8"/>
      <c r="Y18" s="8"/>
      <c r="Z18" s="8"/>
    </row>
    <row r="19" spans="1:26" ht="12.75" x14ac:dyDescent="0.2">
      <c r="A19" s="73"/>
      <c r="B19" s="8" t="s">
        <v>103</v>
      </c>
      <c r="C19" s="37" t="s">
        <v>104</v>
      </c>
      <c r="D19" s="78" t="e">
        <f>'FIN. PERF. STANDARDS_BASIC DATA'!C46</f>
        <v>#DIV/0!</v>
      </c>
      <c r="E19" s="8">
        <v>10</v>
      </c>
      <c r="F19" s="75" t="e">
        <f>VLOOKUP(D19,'FIN. PERF. STANDARDS_CRITERIA'!C23:D26,2)</f>
        <v>#DIV/0!</v>
      </c>
      <c r="G19" s="8"/>
      <c r="H19" s="8"/>
      <c r="I19" s="8"/>
      <c r="J19" s="8"/>
      <c r="K19" s="8"/>
      <c r="L19" s="8"/>
      <c r="M19" s="8"/>
      <c r="N19" s="8"/>
      <c r="O19" s="8"/>
      <c r="P19" s="8"/>
      <c r="Q19" s="8"/>
      <c r="R19" s="8"/>
      <c r="S19" s="8"/>
      <c r="T19" s="8"/>
      <c r="U19" s="8"/>
      <c r="V19" s="8"/>
      <c r="W19" s="8"/>
      <c r="X19" s="8"/>
      <c r="Y19" s="8"/>
      <c r="Z19" s="8"/>
    </row>
    <row r="20" spans="1:26" x14ac:dyDescent="0.2">
      <c r="A20" s="73"/>
      <c r="B20" s="8" t="s">
        <v>201</v>
      </c>
      <c r="C20" s="37" t="s">
        <v>105</v>
      </c>
      <c r="D20" s="89" t="e">
        <f>'FIN. PERF. STANDARDS_BASIC DATA'!C52</f>
        <v>#DIV/0!</v>
      </c>
      <c r="E20" s="8">
        <v>5</v>
      </c>
      <c r="F20" s="103" t="e">
        <f>VLOOKUP(D20,'FIN. PERF. STANDARDS_CRITERIA'!C29:D32,2)</f>
        <v>#DIV/0!</v>
      </c>
      <c r="G20" s="8"/>
      <c r="H20" s="8"/>
      <c r="I20" s="8"/>
      <c r="J20" s="8"/>
      <c r="K20" s="8"/>
      <c r="L20" s="8"/>
      <c r="M20" s="8"/>
      <c r="N20" s="8"/>
      <c r="O20" s="8"/>
      <c r="P20" s="8"/>
      <c r="Q20" s="8"/>
      <c r="R20" s="8"/>
      <c r="S20" s="8"/>
      <c r="T20" s="8"/>
      <c r="U20" s="8"/>
      <c r="V20" s="8"/>
      <c r="W20" s="8"/>
      <c r="X20" s="8"/>
      <c r="Y20" s="8"/>
      <c r="Z20" s="8"/>
    </row>
    <row r="21" spans="1:26" ht="15.75" customHeight="1" x14ac:dyDescent="0.2">
      <c r="A21" s="73"/>
      <c r="B21" s="8" t="s">
        <v>202</v>
      </c>
      <c r="C21" s="37" t="s">
        <v>106</v>
      </c>
      <c r="D21" s="89" t="e">
        <f>'FIN. PERF. STANDARDS_BASIC DATA'!C57</f>
        <v>#DIV/0!</v>
      </c>
      <c r="E21" s="8">
        <v>5</v>
      </c>
      <c r="F21" s="103" t="e">
        <f>VLOOKUP(D21,'FIN. PERF. STANDARDS_CRITERIA'!C35:D38,2)</f>
        <v>#DIV/0!</v>
      </c>
      <c r="G21" s="8"/>
      <c r="H21" s="8"/>
      <c r="I21" s="8"/>
      <c r="J21" s="8"/>
      <c r="K21" s="8"/>
      <c r="L21" s="8"/>
      <c r="M21" s="8"/>
      <c r="N21" s="8"/>
      <c r="O21" s="8"/>
      <c r="P21" s="8"/>
      <c r="Q21" s="8"/>
      <c r="R21" s="8"/>
      <c r="S21" s="8"/>
      <c r="T21" s="8"/>
      <c r="U21" s="8"/>
      <c r="V21" s="8"/>
      <c r="W21" s="8"/>
      <c r="X21" s="8"/>
      <c r="Y21" s="8"/>
      <c r="Z21" s="8"/>
    </row>
    <row r="22" spans="1:26" ht="15.75" customHeight="1" x14ac:dyDescent="0.2">
      <c r="A22" s="79"/>
      <c r="B22" s="80"/>
      <c r="C22" s="81"/>
      <c r="D22" s="82"/>
      <c r="E22" s="80"/>
      <c r="F22" s="83"/>
      <c r="G22" s="8"/>
      <c r="H22" s="8"/>
      <c r="I22" s="8"/>
      <c r="J22" s="8"/>
      <c r="K22" s="8"/>
      <c r="L22" s="8"/>
      <c r="M22" s="8"/>
      <c r="N22" s="8"/>
      <c r="O22" s="8"/>
      <c r="P22" s="8"/>
      <c r="Q22" s="8"/>
      <c r="R22" s="8"/>
      <c r="S22" s="8"/>
      <c r="T22" s="8"/>
      <c r="U22" s="8"/>
      <c r="V22" s="8"/>
      <c r="W22" s="8"/>
      <c r="X22" s="8"/>
      <c r="Y22" s="8"/>
      <c r="Z22" s="8"/>
    </row>
    <row r="23" spans="1:26" ht="15.75" customHeight="1" x14ac:dyDescent="0.2">
      <c r="A23" s="84" t="s">
        <v>189</v>
      </c>
      <c r="B23" s="85"/>
      <c r="C23" s="86"/>
      <c r="D23" s="87"/>
      <c r="E23" s="85"/>
      <c r="F23" s="88"/>
      <c r="G23" s="8"/>
      <c r="H23" s="8"/>
      <c r="I23" s="8"/>
      <c r="J23" s="8"/>
      <c r="K23" s="8"/>
      <c r="L23" s="8"/>
      <c r="M23" s="8"/>
      <c r="N23" s="8"/>
      <c r="O23" s="8"/>
      <c r="P23" s="8"/>
      <c r="Q23" s="8"/>
      <c r="R23" s="8"/>
      <c r="S23" s="8"/>
      <c r="T23" s="8"/>
      <c r="U23" s="8"/>
      <c r="V23" s="8"/>
      <c r="W23" s="8"/>
      <c r="X23" s="8"/>
      <c r="Y23" s="8"/>
      <c r="Z23" s="8"/>
    </row>
    <row r="24" spans="1:26" ht="15.75" customHeight="1" x14ac:dyDescent="0.2">
      <c r="A24" s="73"/>
      <c r="B24" s="8" t="s">
        <v>93</v>
      </c>
      <c r="C24" s="37" t="s">
        <v>107</v>
      </c>
      <c r="D24" s="78" t="e">
        <f>+'FIN. PERF. STANDARDS_BASIC DATA'!C67</f>
        <v>#DIV/0!</v>
      </c>
      <c r="E24" s="8">
        <v>5</v>
      </c>
      <c r="F24" s="75" t="e">
        <f>VLOOKUP(D24,'FIN. PERF. STANDARDS_CRITERIA'!C42:D45,2)</f>
        <v>#DIV/0!</v>
      </c>
      <c r="G24" s="8"/>
      <c r="H24" s="8"/>
      <c r="I24" s="8"/>
      <c r="J24" s="8"/>
      <c r="K24" s="8"/>
      <c r="L24" s="8"/>
      <c r="M24" s="8"/>
      <c r="N24" s="8"/>
      <c r="O24" s="8"/>
      <c r="P24" s="8"/>
      <c r="Q24" s="8"/>
      <c r="R24" s="8"/>
      <c r="S24" s="8"/>
      <c r="T24" s="8"/>
      <c r="U24" s="8"/>
      <c r="V24" s="8"/>
      <c r="W24" s="8"/>
      <c r="X24" s="8"/>
      <c r="Y24" s="8"/>
      <c r="Z24" s="8"/>
    </row>
    <row r="25" spans="1:26" ht="15.75" customHeight="1" x14ac:dyDescent="0.2">
      <c r="A25" s="73"/>
      <c r="B25" s="8" t="s">
        <v>203</v>
      </c>
      <c r="C25" s="37" t="s">
        <v>108</v>
      </c>
      <c r="D25" s="78" t="e">
        <f>'FIN. PERF. STANDARDS_BASIC DATA'!C75</f>
        <v>#DIV/0!</v>
      </c>
      <c r="E25" s="8">
        <v>10</v>
      </c>
      <c r="F25" s="75" t="e">
        <f>+VLOOKUP(D25,'FIN. PERF. STANDARDS_CRITERIA'!C48:D52,2)</f>
        <v>#DIV/0!</v>
      </c>
      <c r="G25" s="8"/>
      <c r="H25" s="8"/>
      <c r="I25" s="8"/>
      <c r="J25" s="8"/>
      <c r="K25" s="8"/>
      <c r="L25" s="8"/>
      <c r="M25" s="8"/>
      <c r="N25" s="8"/>
      <c r="O25" s="8"/>
      <c r="P25" s="8"/>
      <c r="Q25" s="8"/>
      <c r="R25" s="8"/>
      <c r="S25" s="8"/>
      <c r="T25" s="8"/>
      <c r="U25" s="8"/>
      <c r="V25" s="8"/>
      <c r="W25" s="8"/>
      <c r="X25" s="8"/>
      <c r="Y25" s="8"/>
      <c r="Z25" s="8"/>
    </row>
    <row r="26" spans="1:26" ht="15.75" customHeight="1" x14ac:dyDescent="0.2">
      <c r="A26" s="73"/>
      <c r="B26" s="8" t="s">
        <v>109</v>
      </c>
      <c r="C26" s="37">
        <v>1.5</v>
      </c>
      <c r="D26" s="221" t="e">
        <f>'FIN. PERF. STANDARDS_BASIC DATA'!C80</f>
        <v>#DIV/0!</v>
      </c>
      <c r="E26" s="8">
        <v>10</v>
      </c>
      <c r="F26" s="75" t="e">
        <f>+VLOOKUP(D26,'FIN. PERF. STANDARDS_CRITERIA'!C55:D57,2)</f>
        <v>#DIV/0!</v>
      </c>
      <c r="G26" s="8"/>
      <c r="H26" s="8"/>
      <c r="I26" s="8"/>
      <c r="J26" s="8"/>
      <c r="K26" s="8"/>
      <c r="L26" s="8"/>
      <c r="M26" s="8"/>
      <c r="N26" s="8"/>
      <c r="O26" s="8"/>
      <c r="P26" s="8"/>
      <c r="Q26" s="8"/>
      <c r="R26" s="8"/>
      <c r="S26" s="8"/>
      <c r="T26" s="8"/>
      <c r="U26" s="8"/>
      <c r="V26" s="8"/>
      <c r="W26" s="8"/>
      <c r="X26" s="8"/>
      <c r="Y26" s="8"/>
      <c r="Z26" s="8"/>
    </row>
    <row r="27" spans="1:26" ht="15.75" customHeight="1" x14ac:dyDescent="0.2">
      <c r="A27" s="73"/>
      <c r="B27" s="8" t="s">
        <v>110</v>
      </c>
      <c r="C27" s="90">
        <v>4</v>
      </c>
      <c r="D27" s="221" t="e">
        <f>'FIN. PERF. STANDARDS_BASIC DATA'!C85</f>
        <v>#DIV/0!</v>
      </c>
      <c r="E27" s="8">
        <v>10</v>
      </c>
      <c r="F27" s="75" t="e">
        <f>+VLOOKUP(D27,'FIN. PERF. STANDARDS_CRITERIA'!C60:D62,2)</f>
        <v>#DIV/0!</v>
      </c>
      <c r="G27" s="8"/>
      <c r="H27" s="8"/>
      <c r="I27" s="8"/>
      <c r="J27" s="8"/>
      <c r="K27" s="8"/>
      <c r="L27" s="8"/>
      <c r="M27" s="8"/>
      <c r="N27" s="8"/>
      <c r="O27" s="8"/>
      <c r="P27" s="8"/>
      <c r="Q27" s="8"/>
      <c r="R27" s="8"/>
      <c r="S27" s="8"/>
      <c r="T27" s="8"/>
      <c r="U27" s="8"/>
      <c r="V27" s="8"/>
      <c r="W27" s="8"/>
      <c r="X27" s="8"/>
      <c r="Y27" s="8"/>
      <c r="Z27" s="8"/>
    </row>
    <row r="28" spans="1:26" ht="15.75" customHeight="1" x14ac:dyDescent="0.2">
      <c r="A28" s="79"/>
      <c r="B28" s="80"/>
      <c r="C28" s="81"/>
      <c r="D28" s="82"/>
      <c r="E28" s="80"/>
      <c r="F28" s="83"/>
      <c r="G28" s="8"/>
      <c r="H28" s="8"/>
      <c r="I28" s="8"/>
      <c r="J28" s="8"/>
      <c r="K28" s="8"/>
      <c r="L28" s="8"/>
      <c r="M28" s="8"/>
      <c r="N28" s="8"/>
      <c r="O28" s="8"/>
      <c r="P28" s="8"/>
      <c r="Q28" s="8"/>
      <c r="R28" s="8"/>
      <c r="S28" s="8"/>
      <c r="T28" s="8"/>
      <c r="U28" s="8"/>
      <c r="V28" s="8"/>
      <c r="W28" s="8"/>
      <c r="X28" s="8"/>
      <c r="Y28" s="8"/>
      <c r="Z28" s="8"/>
    </row>
    <row r="29" spans="1:26" ht="15.75" customHeight="1" x14ac:dyDescent="0.2">
      <c r="A29" s="84" t="s">
        <v>190</v>
      </c>
      <c r="B29" s="85"/>
      <c r="C29" s="86"/>
      <c r="D29" s="87"/>
      <c r="E29" s="85"/>
      <c r="F29" s="88"/>
      <c r="G29" s="8"/>
      <c r="H29" s="8"/>
      <c r="I29" s="8"/>
      <c r="J29" s="8"/>
      <c r="K29" s="8"/>
      <c r="L29" s="8"/>
      <c r="M29" s="8"/>
      <c r="N29" s="8"/>
      <c r="O29" s="8"/>
      <c r="P29" s="8"/>
      <c r="Q29" s="8"/>
      <c r="R29" s="8"/>
      <c r="S29" s="8"/>
      <c r="T29" s="8"/>
      <c r="U29" s="8"/>
      <c r="V29" s="8"/>
      <c r="W29" s="8"/>
      <c r="X29" s="8"/>
      <c r="Y29" s="8"/>
      <c r="Z29" s="8"/>
    </row>
    <row r="30" spans="1:26" ht="15.75" customHeight="1" x14ac:dyDescent="0.2">
      <c r="A30" s="73"/>
      <c r="B30" s="8" t="s">
        <v>111</v>
      </c>
      <c r="C30" s="37" t="s">
        <v>112</v>
      </c>
      <c r="D30" s="78" t="e">
        <f>'FIN. PERF. STANDARDS_BASIC DATA'!C91</f>
        <v>#DIV/0!</v>
      </c>
      <c r="E30" s="8">
        <v>5</v>
      </c>
      <c r="F30" s="75" t="e">
        <f>+VLOOKUP(D30,'FIN. PERF. STANDARDS_CRITERIA'!C67:D69,2)</f>
        <v>#DIV/0!</v>
      </c>
      <c r="G30" s="8"/>
      <c r="H30" s="8"/>
      <c r="I30" s="8"/>
      <c r="J30" s="8"/>
      <c r="K30" s="8"/>
      <c r="L30" s="8"/>
      <c r="M30" s="8"/>
      <c r="N30" s="8"/>
      <c r="O30" s="8"/>
      <c r="P30" s="8"/>
      <c r="Q30" s="8"/>
      <c r="R30" s="8"/>
      <c r="S30" s="8"/>
      <c r="T30" s="8"/>
      <c r="U30" s="8"/>
      <c r="V30" s="8"/>
      <c r="W30" s="8"/>
      <c r="X30" s="8"/>
      <c r="Y30" s="8"/>
      <c r="Z30" s="8"/>
    </row>
    <row r="31" spans="1:26" ht="15.75" customHeight="1" x14ac:dyDescent="0.2">
      <c r="A31" s="73"/>
      <c r="B31" s="8" t="s">
        <v>97</v>
      </c>
      <c r="C31" s="37" t="s">
        <v>112</v>
      </c>
      <c r="D31" s="78" t="e">
        <f>'FIN. PERF. STANDARDS_BASIC DATA'!C97</f>
        <v>#DIV/0!</v>
      </c>
      <c r="E31" s="8">
        <v>5</v>
      </c>
      <c r="F31" s="75" t="e">
        <f>+VLOOKUP(D31,'FIN. PERF. STANDARDS_CRITERIA'!C72:D74,2)</f>
        <v>#DIV/0!</v>
      </c>
      <c r="G31" s="8"/>
      <c r="H31" s="8"/>
      <c r="I31" s="8"/>
      <c r="J31" s="8"/>
      <c r="K31" s="8"/>
      <c r="L31" s="8"/>
      <c r="M31" s="8"/>
      <c r="N31" s="8"/>
      <c r="O31" s="8"/>
      <c r="P31" s="8"/>
      <c r="Q31" s="8"/>
      <c r="R31" s="8"/>
      <c r="S31" s="8"/>
      <c r="T31" s="8"/>
      <c r="U31" s="8"/>
      <c r="V31" s="8"/>
      <c r="W31" s="8"/>
      <c r="X31" s="8"/>
      <c r="Y31" s="8"/>
      <c r="Z31" s="8"/>
    </row>
    <row r="32" spans="1:26" ht="15.75" customHeight="1" x14ac:dyDescent="0.2">
      <c r="A32" s="73"/>
      <c r="B32" s="8" t="s">
        <v>98</v>
      </c>
      <c r="C32" s="37" t="s">
        <v>113</v>
      </c>
      <c r="D32" s="78" t="e">
        <f>'FIN. PERF. STANDARDS_BASIC DATA'!C104</f>
        <v>#DIV/0!</v>
      </c>
      <c r="E32" s="8">
        <v>5</v>
      </c>
      <c r="F32" s="75" t="e">
        <f>VLOOKUP(D32,'FIN. PERF. STANDARDS_CRITERIA'!C77:D82,2)</f>
        <v>#DIV/0!</v>
      </c>
      <c r="G32" s="8"/>
      <c r="H32" s="8"/>
      <c r="I32" s="8"/>
      <c r="J32" s="8"/>
      <c r="K32" s="8"/>
      <c r="L32" s="8"/>
      <c r="M32" s="8"/>
      <c r="N32" s="8"/>
      <c r="O32" s="8"/>
      <c r="P32" s="8"/>
      <c r="Q32" s="8"/>
      <c r="R32" s="8"/>
      <c r="S32" s="8"/>
      <c r="T32" s="8"/>
      <c r="U32" s="8"/>
      <c r="V32" s="8"/>
      <c r="W32" s="8"/>
      <c r="X32" s="8"/>
      <c r="Y32" s="8"/>
      <c r="Z32" s="8"/>
    </row>
    <row r="33" spans="1:26" ht="15.75" customHeight="1" x14ac:dyDescent="0.2">
      <c r="A33" s="79"/>
      <c r="B33" s="80"/>
      <c r="C33" s="81"/>
      <c r="D33" s="91"/>
      <c r="E33" s="80"/>
      <c r="F33" s="92"/>
      <c r="G33" s="8"/>
      <c r="H33" s="8"/>
      <c r="I33" s="8"/>
      <c r="J33" s="8"/>
      <c r="K33" s="8"/>
      <c r="L33" s="8"/>
      <c r="M33" s="8"/>
      <c r="N33" s="8"/>
      <c r="O33" s="8"/>
      <c r="P33" s="8"/>
      <c r="Q33" s="8"/>
      <c r="R33" s="8"/>
      <c r="S33" s="8"/>
      <c r="T33" s="8"/>
      <c r="U33" s="8"/>
      <c r="V33" s="8"/>
      <c r="W33" s="8"/>
      <c r="X33" s="8"/>
      <c r="Y33" s="8"/>
      <c r="Z33" s="8"/>
    </row>
    <row r="34" spans="1:26" ht="15.75" customHeight="1" x14ac:dyDescent="0.2">
      <c r="A34" s="93" t="s">
        <v>114</v>
      </c>
      <c r="B34" s="94"/>
      <c r="C34" s="95"/>
      <c r="D34" s="94"/>
      <c r="E34" s="94"/>
      <c r="F34" s="96" t="e">
        <f>SUM(F15:F32)</f>
        <v>#DIV/0!</v>
      </c>
      <c r="G34" s="8"/>
      <c r="H34" s="8"/>
      <c r="I34" s="8"/>
      <c r="J34" s="8"/>
      <c r="K34" s="8"/>
      <c r="L34" s="8"/>
      <c r="M34" s="8"/>
      <c r="N34" s="8"/>
      <c r="O34" s="8"/>
      <c r="P34" s="8"/>
      <c r="Q34" s="8"/>
      <c r="R34" s="8"/>
      <c r="S34" s="8"/>
      <c r="T34" s="8"/>
      <c r="U34" s="8"/>
      <c r="V34" s="8"/>
      <c r="W34" s="8"/>
      <c r="X34" s="8"/>
      <c r="Y34" s="8"/>
      <c r="Z34" s="8"/>
    </row>
    <row r="35" spans="1:26" ht="15.75" customHeight="1" x14ac:dyDescent="0.2">
      <c r="A35" s="97"/>
      <c r="B35" s="80"/>
      <c r="C35" s="81"/>
      <c r="D35" s="80"/>
      <c r="E35" s="80"/>
      <c r="F35" s="92"/>
      <c r="G35" s="8"/>
      <c r="H35" s="8"/>
      <c r="I35" s="8"/>
      <c r="J35" s="8"/>
      <c r="K35" s="8"/>
      <c r="L35" s="8"/>
      <c r="M35" s="8"/>
      <c r="N35" s="8"/>
      <c r="O35" s="8"/>
      <c r="P35" s="8"/>
      <c r="Q35" s="8"/>
      <c r="R35" s="8"/>
      <c r="S35" s="8"/>
      <c r="T35" s="8"/>
      <c r="U35" s="8"/>
      <c r="V35" s="8"/>
      <c r="W35" s="8"/>
      <c r="X35" s="8"/>
      <c r="Y35" s="8"/>
      <c r="Z35" s="8"/>
    </row>
    <row r="36" spans="1:26" ht="15.75" customHeight="1" x14ac:dyDescent="0.2">
      <c r="A36" s="98" t="s">
        <v>204</v>
      </c>
      <c r="B36" s="99"/>
      <c r="C36" s="100"/>
      <c r="D36" s="99"/>
      <c r="E36" s="99"/>
      <c r="F36" s="101"/>
      <c r="G36" s="8"/>
      <c r="H36" s="8"/>
      <c r="I36" s="8"/>
      <c r="J36" s="8"/>
      <c r="K36" s="8"/>
      <c r="L36" s="8"/>
      <c r="M36" s="8"/>
      <c r="N36" s="8"/>
      <c r="O36" s="8"/>
      <c r="P36" s="8"/>
      <c r="Q36" s="8"/>
      <c r="R36" s="8"/>
      <c r="S36" s="8"/>
      <c r="T36" s="8"/>
      <c r="U36" s="8"/>
      <c r="V36" s="8"/>
      <c r="W36" s="8"/>
      <c r="X36" s="8"/>
      <c r="Y36" s="8"/>
      <c r="Z36" s="8"/>
    </row>
    <row r="37" spans="1:26" ht="15.75" customHeight="1" x14ac:dyDescent="0.2">
      <c r="A37" s="8"/>
      <c r="B37" s="8"/>
      <c r="C37" s="37"/>
      <c r="D37" s="8"/>
      <c r="E37" s="8"/>
      <c r="F37" s="8"/>
      <c r="G37" s="8"/>
      <c r="H37" s="8"/>
      <c r="I37" s="8"/>
      <c r="J37" s="8"/>
      <c r="K37" s="8"/>
      <c r="L37" s="8"/>
      <c r="M37" s="8"/>
      <c r="N37" s="8"/>
      <c r="O37" s="8"/>
      <c r="P37" s="8"/>
      <c r="Q37" s="8"/>
      <c r="R37" s="8"/>
      <c r="S37" s="8"/>
      <c r="T37" s="8"/>
      <c r="U37" s="8"/>
      <c r="V37" s="8"/>
      <c r="W37" s="8"/>
      <c r="X37" s="8"/>
      <c r="Y37" s="8"/>
      <c r="Z37" s="8"/>
    </row>
    <row r="38" spans="1:26" ht="15.75" customHeight="1" x14ac:dyDescent="0.2">
      <c r="A38" s="8"/>
      <c r="B38" s="8"/>
      <c r="C38" s="37"/>
      <c r="D38" s="8"/>
      <c r="E38" s="8"/>
      <c r="F38" s="8"/>
      <c r="G38" s="8"/>
      <c r="H38" s="8"/>
      <c r="I38" s="8"/>
      <c r="J38" s="8"/>
      <c r="K38" s="8"/>
      <c r="L38" s="8"/>
      <c r="M38" s="8"/>
      <c r="N38" s="8"/>
      <c r="O38" s="8"/>
      <c r="P38" s="8"/>
      <c r="Q38" s="8"/>
      <c r="R38" s="8"/>
      <c r="S38" s="8"/>
      <c r="T38" s="8"/>
      <c r="U38" s="8"/>
      <c r="V38" s="8"/>
      <c r="W38" s="8"/>
      <c r="X38" s="8"/>
      <c r="Y38" s="8"/>
      <c r="Z38" s="8"/>
    </row>
    <row r="39" spans="1:26" ht="15.75" customHeight="1" x14ac:dyDescent="0.2">
      <c r="A39" s="8"/>
      <c r="B39" s="8"/>
      <c r="C39" s="37"/>
      <c r="D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
      <c r="A40" s="8"/>
      <c r="B40" s="58" t="s">
        <v>83</v>
      </c>
      <c r="C40" s="37"/>
      <c r="D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
      <c r="A41" s="8"/>
      <c r="B41" s="47"/>
      <c r="C41" s="37"/>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
      <c r="A42" s="8"/>
      <c r="B42" s="47"/>
      <c r="C42" s="37"/>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
      <c r="A43" s="8"/>
      <c r="B43" s="47"/>
      <c r="C43" s="37"/>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
      <c r="A44" s="8"/>
      <c r="B44" s="59" t="s">
        <v>84</v>
      </c>
      <c r="C44" s="37"/>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
      <c r="A45" s="8"/>
      <c r="B45" s="47"/>
      <c r="C45" s="37"/>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
      <c r="A46" s="8"/>
      <c r="B46" s="47"/>
      <c r="C46" s="37"/>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
      <c r="A47" s="8"/>
      <c r="B47" s="47"/>
      <c r="C47" s="37"/>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
      <c r="A48" s="8"/>
      <c r="B48" s="59" t="s">
        <v>85</v>
      </c>
      <c r="C48" s="37"/>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
      <c r="A49" s="8"/>
      <c r="B49" s="47"/>
      <c r="C49" s="37"/>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
      <c r="A50" s="8"/>
      <c r="B50" s="47"/>
      <c r="C50" s="37"/>
      <c r="D50" s="8"/>
      <c r="E50" s="8"/>
      <c r="F50" s="8"/>
      <c r="G50" s="8"/>
      <c r="H50" s="8"/>
      <c r="I50" s="8"/>
      <c r="J50" s="8"/>
      <c r="K50" s="8"/>
      <c r="L50" s="8"/>
      <c r="M50" s="8"/>
      <c r="N50" s="8"/>
      <c r="O50" s="8"/>
      <c r="P50" s="8"/>
      <c r="Q50" s="8"/>
      <c r="R50" s="8"/>
      <c r="S50" s="8"/>
      <c r="T50" s="8"/>
      <c r="U50" s="8"/>
      <c r="V50" s="8"/>
      <c r="W50" s="8"/>
      <c r="X50" s="8"/>
      <c r="Y50" s="8"/>
      <c r="Z50" s="8"/>
    </row>
    <row r="51" spans="1:26" ht="15.75" customHeight="1" x14ac:dyDescent="0.2">
      <c r="A51" s="8"/>
      <c r="B51" s="47"/>
      <c r="C51" s="37"/>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
      <c r="A52" s="8"/>
      <c r="B52" s="59" t="s">
        <v>86</v>
      </c>
      <c r="C52" s="37"/>
      <c r="D52" s="8"/>
      <c r="E52" s="8"/>
      <c r="F52" s="8"/>
      <c r="G52" s="8"/>
      <c r="H52" s="8"/>
      <c r="I52" s="8"/>
      <c r="J52" s="8"/>
      <c r="K52" s="8"/>
      <c r="L52" s="8"/>
      <c r="M52" s="8"/>
      <c r="N52" s="8"/>
      <c r="O52" s="8"/>
      <c r="P52" s="8"/>
      <c r="Q52" s="8"/>
      <c r="R52" s="8"/>
      <c r="S52" s="8"/>
      <c r="T52" s="8"/>
      <c r="U52" s="8"/>
      <c r="V52" s="8"/>
      <c r="W52" s="8"/>
      <c r="X52" s="8"/>
      <c r="Y52" s="8"/>
      <c r="Z52" s="8"/>
    </row>
    <row r="53" spans="1:26" ht="15.75" customHeight="1" x14ac:dyDescent="0.2">
      <c r="A53" s="8"/>
      <c r="B53" s="8"/>
      <c r="C53" s="37"/>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
      <c r="A54" s="225" t="s">
        <v>444</v>
      </c>
      <c r="B54" s="225"/>
      <c r="C54" s="225"/>
      <c r="D54" s="225"/>
      <c r="E54" s="225"/>
      <c r="F54" s="225"/>
      <c r="G54" s="68"/>
      <c r="H54" s="68"/>
      <c r="I54" s="68"/>
      <c r="J54" s="68"/>
      <c r="K54" s="8"/>
      <c r="L54" s="8"/>
      <c r="M54" s="8"/>
      <c r="N54" s="8"/>
      <c r="O54" s="8"/>
      <c r="P54" s="8"/>
      <c r="Q54" s="8"/>
      <c r="R54" s="8"/>
      <c r="S54" s="8"/>
      <c r="T54" s="8"/>
      <c r="U54" s="8"/>
      <c r="V54" s="8"/>
      <c r="W54" s="8"/>
      <c r="X54" s="8"/>
      <c r="Y54" s="8"/>
      <c r="Z54" s="8"/>
    </row>
    <row r="55" spans="1:26" ht="15.75" customHeight="1" x14ac:dyDescent="0.2">
      <c r="A55" s="8"/>
      <c r="B55" s="8"/>
      <c r="C55" s="37"/>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
      <c r="A56" s="8"/>
      <c r="B56" s="8"/>
      <c r="C56" s="37"/>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
      <c r="A57" s="8"/>
      <c r="B57" s="8"/>
      <c r="C57" s="37"/>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
      <c r="A58" s="8"/>
      <c r="B58" s="8"/>
      <c r="C58" s="37"/>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
      <c r="A59" s="8"/>
      <c r="B59" s="8"/>
      <c r="C59" s="37"/>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
      <c r="A60" s="8"/>
      <c r="B60" s="8"/>
      <c r="C60" s="37"/>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
      <c r="A61" s="8"/>
      <c r="B61" s="8"/>
      <c r="C61" s="37"/>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
      <c r="A62" s="8"/>
      <c r="B62" s="8"/>
      <c r="C62" s="37"/>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
      <c r="A63" s="8"/>
      <c r="B63" s="8"/>
      <c r="C63" s="37"/>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
      <c r="A64" s="8"/>
      <c r="B64" s="8"/>
      <c r="C64" s="37"/>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
      <c r="A65" s="8"/>
      <c r="B65" s="8"/>
      <c r="C65" s="37"/>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
      <c r="A66" s="8"/>
      <c r="B66" s="8"/>
      <c r="C66" s="37"/>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
      <c r="A67" s="8"/>
      <c r="B67" s="8"/>
      <c r="C67" s="37"/>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
      <c r="A68" s="8"/>
      <c r="B68" s="8"/>
      <c r="C68" s="37"/>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
      <c r="A69" s="8"/>
      <c r="B69" s="8"/>
      <c r="C69" s="37"/>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
      <c r="A70" s="8"/>
      <c r="B70" s="8"/>
      <c r="C70" s="3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
      <c r="A71" s="8"/>
      <c r="B71" s="8"/>
      <c r="C71" s="3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
      <c r="A72" s="8"/>
      <c r="B72" s="8"/>
      <c r="C72" s="3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8"/>
      <c r="B73" s="8"/>
      <c r="C73" s="3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
      <c r="A74" s="8"/>
      <c r="B74" s="8"/>
      <c r="C74" s="37"/>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
      <c r="A75" s="8"/>
      <c r="B75" s="8"/>
      <c r="C75" s="37"/>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
      <c r="A76" s="8"/>
      <c r="B76" s="8"/>
      <c r="C76" s="37"/>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
      <c r="A77" s="8"/>
      <c r="B77" s="8"/>
      <c r="C77" s="37"/>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
      <c r="A78" s="8"/>
      <c r="B78" s="8"/>
      <c r="C78" s="37"/>
      <c r="D78" s="8"/>
      <c r="E78" s="8"/>
      <c r="F78" s="8"/>
      <c r="G78" s="8"/>
      <c r="H78" s="8"/>
      <c r="I78" s="8"/>
      <c r="J78" s="8"/>
      <c r="K78" s="8"/>
      <c r="L78" s="8"/>
      <c r="M78" s="8"/>
      <c r="N78" s="8"/>
      <c r="O78" s="8"/>
      <c r="P78" s="8"/>
      <c r="Q78" s="8"/>
      <c r="R78" s="8"/>
      <c r="S78" s="8"/>
      <c r="T78" s="8"/>
      <c r="U78" s="8"/>
      <c r="V78" s="8"/>
      <c r="W78" s="8"/>
      <c r="X78" s="8"/>
      <c r="Y78" s="8"/>
      <c r="Z78" s="8"/>
    </row>
    <row r="79" spans="1:26" ht="15.75" customHeight="1" x14ac:dyDescent="0.2">
      <c r="A79" s="8"/>
      <c r="B79" s="8"/>
      <c r="C79" s="37"/>
      <c r="D79" s="8"/>
      <c r="E79" s="8"/>
      <c r="F79" s="8"/>
      <c r="G79" s="8"/>
      <c r="H79" s="8"/>
      <c r="I79" s="8"/>
      <c r="J79" s="8"/>
      <c r="K79" s="8"/>
      <c r="L79" s="8"/>
      <c r="M79" s="8"/>
      <c r="N79" s="8"/>
      <c r="O79" s="8"/>
      <c r="P79" s="8"/>
      <c r="Q79" s="8"/>
      <c r="R79" s="8"/>
      <c r="S79" s="8"/>
      <c r="T79" s="8"/>
      <c r="U79" s="8"/>
      <c r="V79" s="8"/>
      <c r="W79" s="8"/>
      <c r="X79" s="8"/>
      <c r="Y79" s="8"/>
      <c r="Z79" s="8"/>
    </row>
    <row r="80" spans="1:26" ht="15.75" customHeight="1" x14ac:dyDescent="0.2">
      <c r="A80" s="8"/>
      <c r="B80" s="8"/>
      <c r="C80" s="37"/>
      <c r="D80" s="8"/>
      <c r="E80" s="8"/>
      <c r="F80" s="8"/>
      <c r="G80" s="8"/>
      <c r="H80" s="8"/>
      <c r="I80" s="8"/>
      <c r="J80" s="8"/>
      <c r="K80" s="8"/>
      <c r="L80" s="8"/>
      <c r="M80" s="8"/>
      <c r="N80" s="8"/>
      <c r="O80" s="8"/>
      <c r="P80" s="8"/>
      <c r="Q80" s="8"/>
      <c r="R80" s="8"/>
      <c r="S80" s="8"/>
      <c r="T80" s="8"/>
      <c r="U80" s="8"/>
      <c r="V80" s="8"/>
      <c r="W80" s="8"/>
      <c r="X80" s="8"/>
      <c r="Y80" s="8"/>
      <c r="Z80" s="8"/>
    </row>
    <row r="81" spans="1:26" ht="15.75" customHeight="1" x14ac:dyDescent="0.2">
      <c r="A81" s="8"/>
      <c r="B81" s="8"/>
      <c r="C81" s="37"/>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
      <c r="A82" s="8"/>
      <c r="B82" s="8"/>
      <c r="C82" s="37"/>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
      <c r="A83" s="8"/>
      <c r="B83" s="8"/>
      <c r="C83" s="37"/>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
      <c r="A84" s="8"/>
      <c r="B84" s="8"/>
      <c r="C84" s="37"/>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
      <c r="A85" s="8"/>
      <c r="B85" s="8"/>
      <c r="C85" s="37"/>
      <c r="D85" s="8"/>
      <c r="E85" s="8"/>
      <c r="F85" s="8"/>
      <c r="G85" s="8"/>
      <c r="H85" s="8"/>
      <c r="I85" s="8"/>
      <c r="J85" s="8"/>
      <c r="K85" s="8"/>
      <c r="L85" s="8"/>
      <c r="M85" s="8"/>
      <c r="N85" s="8"/>
      <c r="O85" s="8"/>
      <c r="P85" s="8"/>
      <c r="Q85" s="8"/>
      <c r="R85" s="8"/>
      <c r="S85" s="8"/>
      <c r="T85" s="8"/>
      <c r="U85" s="8"/>
      <c r="V85" s="8"/>
      <c r="W85" s="8"/>
      <c r="X85" s="8"/>
      <c r="Y85" s="8"/>
      <c r="Z85" s="8"/>
    </row>
    <row r="86" spans="1:26" ht="15.75" customHeight="1" x14ac:dyDescent="0.2">
      <c r="A86" s="8"/>
      <c r="B86" s="8"/>
      <c r="C86" s="37"/>
      <c r="D86" s="8"/>
      <c r="E86" s="8"/>
      <c r="F86" s="8"/>
      <c r="G86" s="8"/>
      <c r="H86" s="8"/>
      <c r="I86" s="8"/>
      <c r="J86" s="8"/>
      <c r="K86" s="8"/>
      <c r="L86" s="8"/>
      <c r="M86" s="8"/>
      <c r="N86" s="8"/>
      <c r="O86" s="8"/>
      <c r="P86" s="8"/>
      <c r="Q86" s="8"/>
      <c r="R86" s="8"/>
      <c r="S86" s="8"/>
      <c r="T86" s="8"/>
      <c r="U86" s="8"/>
      <c r="V86" s="8"/>
      <c r="W86" s="8"/>
      <c r="X86" s="8"/>
      <c r="Y86" s="8"/>
      <c r="Z86" s="8"/>
    </row>
    <row r="87" spans="1:26" ht="15.75" customHeight="1" x14ac:dyDescent="0.2">
      <c r="A87" s="8"/>
      <c r="B87" s="8"/>
      <c r="C87" s="37"/>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
      <c r="A88" s="8"/>
      <c r="B88" s="8"/>
      <c r="C88" s="37"/>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
      <c r="A89" s="8"/>
      <c r="B89" s="8"/>
      <c r="C89" s="37"/>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
      <c r="A90" s="8"/>
      <c r="B90" s="8"/>
      <c r="C90" s="37"/>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
      <c r="A91" s="8"/>
      <c r="B91" s="8"/>
      <c r="C91" s="37"/>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
      <c r="A92" s="8"/>
      <c r="B92" s="8"/>
      <c r="C92" s="37"/>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
      <c r="A93" s="8"/>
      <c r="B93" s="8"/>
      <c r="C93" s="37"/>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
      <c r="A94" s="8"/>
      <c r="B94" s="8"/>
      <c r="C94" s="37"/>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
      <c r="A95" s="8"/>
      <c r="B95" s="8"/>
      <c r="C95" s="37"/>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
      <c r="A96" s="8"/>
      <c r="B96" s="8"/>
      <c r="C96" s="37"/>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
      <c r="A97" s="8"/>
      <c r="B97" s="8"/>
      <c r="C97" s="37"/>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
      <c r="A98" s="8"/>
      <c r="B98" s="8"/>
      <c r="C98" s="37"/>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
      <c r="A99" s="8"/>
      <c r="B99" s="8"/>
      <c r="C99" s="37"/>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
      <c r="A100" s="8"/>
      <c r="B100" s="8"/>
      <c r="C100" s="37"/>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
      <c r="A101" s="8"/>
      <c r="B101" s="8"/>
      <c r="C101" s="37"/>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
      <c r="A102" s="8"/>
      <c r="B102" s="8"/>
      <c r="C102" s="37"/>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
      <c r="A103" s="8"/>
      <c r="B103" s="8"/>
      <c r="C103" s="37"/>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8"/>
      <c r="C104" s="37"/>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37"/>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37"/>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37"/>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8"/>
      <c r="C108" s="37"/>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37"/>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37"/>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37"/>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8"/>
      <c r="C112" s="37"/>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8"/>
      <c r="C113" s="37"/>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8"/>
      <c r="C114" s="37"/>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8"/>
      <c r="C115" s="37"/>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8"/>
      <c r="C116" s="37"/>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8"/>
      <c r="C117" s="37"/>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8"/>
      <c r="C118" s="37"/>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8"/>
      <c r="C119" s="37"/>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8"/>
      <c r="C120" s="37"/>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8"/>
      <c r="C121" s="37"/>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8"/>
      <c r="C122" s="37"/>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8"/>
      <c r="C123" s="37"/>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8"/>
      <c r="C124" s="37"/>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8"/>
      <c r="C125" s="37"/>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37"/>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37"/>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8"/>
      <c r="B128" s="8"/>
      <c r="C128" s="37"/>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37"/>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37"/>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37"/>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37"/>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37"/>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37"/>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37"/>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37"/>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37"/>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37"/>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37"/>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37"/>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37"/>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37"/>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37"/>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37"/>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37"/>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37"/>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37"/>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37"/>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37"/>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37"/>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37"/>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37"/>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37"/>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37"/>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37"/>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37"/>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37"/>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37"/>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37"/>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37"/>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37"/>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37"/>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37"/>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37"/>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37"/>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37"/>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37"/>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37"/>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37"/>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37"/>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37"/>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37"/>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37"/>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37"/>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37"/>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37"/>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37"/>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37"/>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37"/>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37"/>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37"/>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37"/>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37"/>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37"/>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37"/>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37"/>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37"/>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37"/>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37"/>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37"/>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37"/>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37"/>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37"/>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37"/>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37"/>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37"/>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37"/>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37"/>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37"/>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37"/>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37"/>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37"/>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37"/>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37"/>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37"/>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37"/>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37"/>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37"/>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37"/>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37"/>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37"/>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37"/>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37"/>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37"/>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37"/>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37"/>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37"/>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37"/>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37"/>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37"/>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37"/>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37"/>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37"/>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37"/>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37"/>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37"/>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37"/>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37"/>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37"/>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37"/>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37"/>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37"/>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37"/>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37"/>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37"/>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37"/>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37"/>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37"/>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37"/>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37"/>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37"/>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37"/>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37"/>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37"/>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37"/>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37"/>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37"/>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37"/>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37"/>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37"/>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37"/>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37"/>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37"/>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37"/>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37"/>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37"/>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37"/>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37"/>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37"/>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37"/>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37"/>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37"/>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37"/>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37"/>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37"/>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37"/>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37"/>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37"/>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37"/>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37"/>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37"/>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37"/>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37"/>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37"/>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37"/>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37"/>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37"/>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37"/>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37"/>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37"/>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37"/>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37"/>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37"/>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37"/>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37"/>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37"/>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37"/>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37"/>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37"/>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37"/>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37"/>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37"/>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37"/>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37"/>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37"/>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37"/>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37"/>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37"/>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37"/>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37"/>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37"/>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37"/>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37"/>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37"/>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37"/>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37"/>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37"/>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37"/>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37"/>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37"/>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37"/>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37"/>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37"/>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37"/>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37"/>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37"/>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37"/>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37"/>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37"/>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37"/>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37"/>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37"/>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37"/>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37"/>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37"/>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37"/>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37"/>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37"/>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37"/>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37"/>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37"/>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37"/>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37"/>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37"/>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37"/>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37"/>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37"/>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37"/>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37"/>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37"/>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37"/>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37"/>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37"/>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37"/>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37"/>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37"/>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37"/>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37"/>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37"/>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37"/>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37"/>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37"/>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37"/>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37"/>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37"/>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37"/>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37"/>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37"/>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37"/>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37"/>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37"/>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37"/>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37"/>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37"/>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37"/>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37"/>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37"/>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37"/>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37"/>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37"/>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37"/>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37"/>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37"/>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37"/>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37"/>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37"/>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37"/>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37"/>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37"/>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37"/>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37"/>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37"/>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37"/>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37"/>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37"/>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37"/>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37"/>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37"/>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37"/>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37"/>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37"/>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37"/>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37"/>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37"/>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37"/>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37"/>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37"/>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37"/>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37"/>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37"/>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37"/>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37"/>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37"/>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37"/>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37"/>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37"/>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37"/>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37"/>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37"/>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37"/>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37"/>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37"/>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37"/>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37"/>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37"/>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37"/>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37"/>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37"/>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37"/>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37"/>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37"/>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37"/>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37"/>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37"/>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37"/>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37"/>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37"/>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37"/>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37"/>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37"/>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37"/>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37"/>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37"/>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37"/>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37"/>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37"/>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37"/>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37"/>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37"/>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37"/>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37"/>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37"/>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37"/>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37"/>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37"/>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37"/>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37"/>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37"/>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37"/>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37"/>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37"/>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37"/>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37"/>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37"/>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37"/>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37"/>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37"/>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37"/>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37"/>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37"/>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37"/>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37"/>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37"/>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37"/>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37"/>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37"/>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37"/>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37"/>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37"/>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37"/>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37"/>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37"/>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37"/>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37"/>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37"/>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37"/>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37"/>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37"/>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37"/>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37"/>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37"/>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37"/>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37"/>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37"/>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37"/>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37"/>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37"/>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37"/>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37"/>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37"/>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37"/>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37"/>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37"/>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37"/>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37"/>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37"/>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37"/>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37"/>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37"/>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37"/>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37"/>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37"/>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37"/>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37"/>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37"/>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37"/>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37"/>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37"/>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37"/>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37"/>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37"/>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37"/>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37"/>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37"/>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37"/>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37"/>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37"/>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37"/>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37"/>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37"/>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37"/>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37"/>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37"/>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37"/>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37"/>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37"/>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37"/>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37"/>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37"/>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37"/>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37"/>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37"/>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37"/>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37"/>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37"/>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37"/>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37"/>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37"/>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37"/>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37"/>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37"/>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37"/>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37"/>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37"/>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37"/>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37"/>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37"/>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37"/>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37"/>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37"/>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37"/>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37"/>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37"/>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37"/>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37"/>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37"/>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37"/>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37"/>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37"/>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37"/>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37"/>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37"/>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37"/>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37"/>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37"/>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37"/>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37"/>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37"/>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37"/>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37"/>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37"/>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37"/>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37"/>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37"/>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37"/>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37"/>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37"/>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37"/>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37"/>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37"/>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37"/>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37"/>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37"/>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37"/>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37"/>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37"/>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37"/>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37"/>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37"/>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37"/>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37"/>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37"/>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37"/>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37"/>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37"/>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37"/>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37"/>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37"/>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37"/>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37"/>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37"/>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37"/>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37"/>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37"/>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37"/>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37"/>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37"/>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37"/>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37"/>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37"/>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37"/>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37"/>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37"/>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37"/>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37"/>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37"/>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37"/>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37"/>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37"/>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37"/>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37"/>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37"/>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37"/>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37"/>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37"/>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37"/>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37"/>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37"/>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37"/>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37"/>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37"/>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37"/>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37"/>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37"/>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37"/>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37"/>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37"/>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37"/>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37"/>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37"/>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37"/>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37"/>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37"/>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37"/>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37"/>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37"/>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37"/>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37"/>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37"/>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37"/>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37"/>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37"/>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37"/>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37"/>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37"/>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37"/>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37"/>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37"/>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37"/>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37"/>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37"/>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37"/>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37"/>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37"/>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37"/>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37"/>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37"/>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37"/>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37"/>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37"/>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37"/>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37"/>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37"/>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37"/>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37"/>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37"/>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37"/>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37"/>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37"/>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37"/>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37"/>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37"/>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37"/>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37"/>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37"/>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37"/>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37"/>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37"/>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37"/>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37"/>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37"/>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37"/>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37"/>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37"/>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37"/>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37"/>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37"/>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37"/>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37"/>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37"/>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37"/>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37"/>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37"/>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37"/>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37"/>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37"/>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37"/>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37"/>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37"/>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37"/>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37"/>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37"/>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37"/>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37"/>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37"/>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37"/>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37"/>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37"/>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37"/>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37"/>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37"/>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37"/>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37"/>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37"/>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37"/>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37"/>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37"/>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37"/>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37"/>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37"/>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37"/>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37"/>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37"/>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37"/>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37"/>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37"/>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37"/>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37"/>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37"/>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37"/>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37"/>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37"/>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37"/>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37"/>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37"/>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37"/>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37"/>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37"/>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37"/>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37"/>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37"/>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37"/>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37"/>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37"/>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37"/>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37"/>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37"/>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37"/>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37"/>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37"/>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37"/>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37"/>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37"/>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37"/>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37"/>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37"/>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37"/>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37"/>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37"/>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37"/>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37"/>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37"/>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37"/>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37"/>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37"/>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37"/>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37"/>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37"/>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37"/>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37"/>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37"/>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37"/>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37"/>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37"/>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37"/>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37"/>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37"/>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37"/>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37"/>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37"/>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37"/>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37"/>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37"/>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37"/>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37"/>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37"/>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37"/>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37"/>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37"/>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37"/>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37"/>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37"/>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37"/>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37"/>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37"/>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37"/>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37"/>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37"/>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37"/>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37"/>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37"/>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37"/>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37"/>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37"/>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37"/>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37"/>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37"/>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37"/>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37"/>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37"/>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37"/>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37"/>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37"/>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37"/>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37"/>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37"/>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37"/>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37"/>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37"/>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37"/>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37"/>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37"/>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37"/>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37"/>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37"/>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37"/>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37"/>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37"/>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37"/>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37"/>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37"/>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37"/>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37"/>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37"/>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37"/>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37"/>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37"/>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37"/>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37"/>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37"/>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37"/>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37"/>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37"/>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37"/>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37"/>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37"/>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37"/>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37"/>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37"/>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37"/>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37"/>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37"/>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37"/>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37"/>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37"/>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37"/>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37"/>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37"/>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37"/>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37"/>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37"/>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37"/>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37"/>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37"/>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37"/>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37"/>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37"/>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37"/>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37"/>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37"/>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37"/>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37"/>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37"/>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37"/>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37"/>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37"/>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37"/>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37"/>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37"/>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37"/>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37"/>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37"/>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37"/>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37"/>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37"/>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37"/>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37"/>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37"/>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37"/>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37"/>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37"/>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37"/>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37"/>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37"/>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37"/>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37"/>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37"/>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37"/>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37"/>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37"/>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37"/>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37"/>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37"/>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37"/>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37"/>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37"/>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37"/>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37"/>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37"/>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37"/>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37"/>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37"/>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37"/>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37"/>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37"/>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37"/>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37"/>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37"/>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37"/>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37"/>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37"/>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37"/>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37"/>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37"/>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37"/>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37"/>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37"/>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37"/>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37"/>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37"/>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37"/>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37"/>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37"/>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37"/>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37"/>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37"/>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37"/>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37"/>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37"/>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37"/>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37"/>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37"/>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37"/>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37"/>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37"/>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37"/>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37"/>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37"/>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37"/>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37"/>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37"/>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37"/>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37"/>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37"/>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37"/>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37"/>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37"/>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37"/>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37"/>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37"/>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37"/>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37"/>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37"/>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37"/>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37"/>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37"/>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37"/>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37"/>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37"/>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37"/>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37"/>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37"/>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37"/>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37"/>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37"/>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37"/>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37"/>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37"/>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37"/>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37"/>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37"/>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37"/>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37"/>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37"/>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37"/>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37"/>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37"/>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37"/>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37"/>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
      <c r="A1000" s="8"/>
      <c r="B1000" s="8"/>
      <c r="C1000" s="37"/>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algorithmName="SHA-512" hashValue="ihKHifsCevSEQAYfdq4vgYbjkK86ocLXEiMz+FhKxvjUn1GK+p+5PcGm8DBfPhrkgpcM3AOOXyZWAfOxz4+Rpg==" saltValue="m7F0Ia6fQmHVixajDUSjtQ==" spinCount="100000" sheet="1" objects="1" scenarios="1"/>
  <mergeCells count="2">
    <mergeCell ref="A13:B13"/>
    <mergeCell ref="A54:F54"/>
  </mergeCells>
  <printOptions horizontalCentered="1"/>
  <pageMargins left="0.75" right="0.75" top="1" bottom="0.3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69"/>
  <sheetViews>
    <sheetView zoomScale="99" zoomScaleNormal="99" workbookViewId="0">
      <selection sqref="A1:B1"/>
    </sheetView>
  </sheetViews>
  <sheetFormatPr defaultColWidth="11.42578125" defaultRowHeight="12.75" x14ac:dyDescent="0.2"/>
  <cols>
    <col min="1" max="1" width="61.28515625" style="104" customWidth="1"/>
    <col min="2" max="2" width="22.7109375" style="104" customWidth="1"/>
    <col min="3" max="16384" width="11.42578125" style="104"/>
  </cols>
  <sheetData>
    <row r="1" spans="1:2" x14ac:dyDescent="0.2">
      <c r="A1" s="230" t="s">
        <v>115</v>
      </c>
      <c r="B1" s="230"/>
    </row>
    <row r="4" spans="1:2" x14ac:dyDescent="0.2">
      <c r="A4" s="125"/>
      <c r="B4" s="126" t="s">
        <v>116</v>
      </c>
    </row>
    <row r="5" spans="1:2" x14ac:dyDescent="0.2">
      <c r="A5" s="117" t="s">
        <v>232</v>
      </c>
      <c r="B5" s="111"/>
    </row>
    <row r="6" spans="1:2" ht="25.5" x14ac:dyDescent="0.2">
      <c r="A6" s="116" t="s">
        <v>231</v>
      </c>
      <c r="B6" s="115"/>
    </row>
    <row r="7" spans="1:2" ht="25.5" x14ac:dyDescent="0.2">
      <c r="A7" s="116" t="s">
        <v>230</v>
      </c>
      <c r="B7" s="115"/>
    </row>
    <row r="8" spans="1:2" ht="25.5" x14ac:dyDescent="0.2">
      <c r="A8" s="116" t="s">
        <v>229</v>
      </c>
      <c r="B8" s="115"/>
    </row>
    <row r="9" spans="1:2" ht="25.5" x14ac:dyDescent="0.2">
      <c r="A9" s="116" t="s">
        <v>228</v>
      </c>
      <c r="B9" s="125"/>
    </row>
    <row r="10" spans="1:2" x14ac:dyDescent="0.2">
      <c r="A10" s="124" t="s">
        <v>227</v>
      </c>
      <c r="B10" s="115"/>
    </row>
    <row r="11" spans="1:2" x14ac:dyDescent="0.2">
      <c r="A11" s="124" t="s">
        <v>226</v>
      </c>
      <c r="B11" s="115"/>
    </row>
    <row r="12" spans="1:2" x14ac:dyDescent="0.2">
      <c r="A12" s="124" t="s">
        <v>225</v>
      </c>
      <c r="B12" s="115"/>
    </row>
    <row r="13" spans="1:2" x14ac:dyDescent="0.2">
      <c r="A13" s="124" t="s">
        <v>224</v>
      </c>
      <c r="B13" s="115"/>
    </row>
    <row r="14" spans="1:2" x14ac:dyDescent="0.2">
      <c r="A14" s="123" t="s">
        <v>117</v>
      </c>
      <c r="B14" s="113">
        <f>+SUM(B6:B13)</f>
        <v>0</v>
      </c>
    </row>
    <row r="15" spans="1:2" ht="25.5" x14ac:dyDescent="0.2">
      <c r="A15" s="117" t="s">
        <v>118</v>
      </c>
      <c r="B15" s="111"/>
    </row>
    <row r="16" spans="1:2" ht="25.5" x14ac:dyDescent="0.2">
      <c r="A16" s="116" t="s">
        <v>223</v>
      </c>
      <c r="B16" s="115"/>
    </row>
    <row r="17" spans="1:2" ht="63.75" x14ac:dyDescent="0.2">
      <c r="A17" s="116" t="s">
        <v>440</v>
      </c>
      <c r="B17" s="115"/>
    </row>
    <row r="18" spans="1:2" ht="25.5" x14ac:dyDescent="0.2">
      <c r="A18" s="116" t="s">
        <v>222</v>
      </c>
      <c r="B18" s="115"/>
    </row>
    <row r="19" spans="1:2" x14ac:dyDescent="0.2">
      <c r="A19" s="123" t="s">
        <v>117</v>
      </c>
      <c r="B19" s="113">
        <f>+SUM(B16:B18)</f>
        <v>0</v>
      </c>
    </row>
    <row r="20" spans="1:2" ht="25.5" x14ac:dyDescent="0.2">
      <c r="A20" s="117" t="s">
        <v>119</v>
      </c>
      <c r="B20" s="111"/>
    </row>
    <row r="21" spans="1:2" ht="25.5" x14ac:dyDescent="0.2">
      <c r="A21" s="116" t="s">
        <v>221</v>
      </c>
      <c r="B21" s="115"/>
    </row>
    <row r="22" spans="1:2" x14ac:dyDescent="0.2">
      <c r="A22" s="116" t="s">
        <v>220</v>
      </c>
      <c r="B22" s="115"/>
    </row>
    <row r="23" spans="1:2" ht="25.5" x14ac:dyDescent="0.2">
      <c r="A23" s="116" t="s">
        <v>219</v>
      </c>
      <c r="B23" s="115"/>
    </row>
    <row r="24" spans="1:2" x14ac:dyDescent="0.2">
      <c r="A24" s="123" t="s">
        <v>117</v>
      </c>
      <c r="B24" s="113">
        <f>+SUM(B21:B23)</f>
        <v>0</v>
      </c>
    </row>
    <row r="25" spans="1:2" x14ac:dyDescent="0.2">
      <c r="A25" s="117" t="s">
        <v>120</v>
      </c>
      <c r="B25" s="111"/>
    </row>
    <row r="26" spans="1:2" x14ac:dyDescent="0.2">
      <c r="A26" s="122" t="s">
        <v>121</v>
      </c>
      <c r="B26" s="111"/>
    </row>
    <row r="27" spans="1:2" ht="82.9" customHeight="1" x14ac:dyDescent="0.2">
      <c r="A27" s="122" t="s">
        <v>218</v>
      </c>
      <c r="B27" s="115"/>
    </row>
    <row r="28" spans="1:2" ht="38.25" x14ac:dyDescent="0.2">
      <c r="A28" s="116" t="s">
        <v>441</v>
      </c>
      <c r="B28" s="115"/>
    </row>
    <row r="29" spans="1:2" ht="25.5" x14ac:dyDescent="0.2">
      <c r="A29" s="120" t="s">
        <v>217</v>
      </c>
      <c r="B29" s="115"/>
    </row>
    <row r="30" spans="1:2" x14ac:dyDescent="0.2">
      <c r="A30" s="121" t="s">
        <v>122</v>
      </c>
      <c r="B30" s="111"/>
    </row>
    <row r="31" spans="1:2" ht="38.25" x14ac:dyDescent="0.2">
      <c r="A31" s="121" t="s">
        <v>216</v>
      </c>
      <c r="B31" s="115"/>
    </row>
    <row r="32" spans="1:2" ht="38.25" x14ac:dyDescent="0.2">
      <c r="A32" s="120" t="s">
        <v>215</v>
      </c>
      <c r="B32" s="115"/>
    </row>
    <row r="33" spans="1:2" ht="51" x14ac:dyDescent="0.2">
      <c r="A33" s="120" t="s">
        <v>214</v>
      </c>
      <c r="B33" s="115"/>
    </row>
    <row r="34" spans="1:2" x14ac:dyDescent="0.2">
      <c r="A34" s="121" t="s">
        <v>123</v>
      </c>
      <c r="B34" s="111"/>
    </row>
    <row r="35" spans="1:2" ht="25.5" x14ac:dyDescent="0.2">
      <c r="A35" s="121" t="s">
        <v>213</v>
      </c>
      <c r="B35" s="115"/>
    </row>
    <row r="36" spans="1:2" ht="25.5" x14ac:dyDescent="0.2">
      <c r="A36" s="120" t="s">
        <v>212</v>
      </c>
      <c r="B36" s="115"/>
    </row>
    <row r="37" spans="1:2" ht="25.5" x14ac:dyDescent="0.2">
      <c r="A37" s="120" t="s">
        <v>211</v>
      </c>
      <c r="B37" s="115"/>
    </row>
    <row r="38" spans="1:2" x14ac:dyDescent="0.2">
      <c r="A38" s="121" t="s">
        <v>124</v>
      </c>
      <c r="B38" s="111"/>
    </row>
    <row r="39" spans="1:2" ht="25.5" x14ac:dyDescent="0.2">
      <c r="A39" s="121" t="s">
        <v>210</v>
      </c>
      <c r="B39" s="115"/>
    </row>
    <row r="40" spans="1:2" ht="25.5" x14ac:dyDescent="0.2">
      <c r="A40" s="120" t="s">
        <v>209</v>
      </c>
      <c r="B40" s="115"/>
    </row>
    <row r="41" spans="1:2" x14ac:dyDescent="0.2">
      <c r="A41" s="121" t="s">
        <v>125</v>
      </c>
      <c r="B41" s="111"/>
    </row>
    <row r="42" spans="1:2" ht="52.5" x14ac:dyDescent="0.2">
      <c r="A42" s="122" t="s">
        <v>442</v>
      </c>
      <c r="B42" s="115"/>
    </row>
    <row r="43" spans="1:2" ht="25.5" x14ac:dyDescent="0.2">
      <c r="A43" s="120" t="s">
        <v>208</v>
      </c>
      <c r="B43" s="115"/>
    </row>
    <row r="44" spans="1:2" x14ac:dyDescent="0.2">
      <c r="A44" s="119" t="s">
        <v>117</v>
      </c>
      <c r="B44" s="113">
        <f>+SUM(B27:B29)+SUM(B31:B33)+SUM(B35:B37)+SUM(B39:B40)+SUM(B42:B43)</f>
        <v>0</v>
      </c>
    </row>
    <row r="45" spans="1:2" x14ac:dyDescent="0.2">
      <c r="A45" s="118" t="s">
        <v>126</v>
      </c>
      <c r="B45" s="111"/>
    </row>
    <row r="46" spans="1:2" ht="38.25" x14ac:dyDescent="0.2">
      <c r="A46" s="117" t="s">
        <v>443</v>
      </c>
      <c r="B46" s="115"/>
    </row>
    <row r="47" spans="1:2" x14ac:dyDescent="0.2">
      <c r="A47" s="116" t="s">
        <v>207</v>
      </c>
      <c r="B47" s="115"/>
    </row>
    <row r="48" spans="1:2" ht="25.5" x14ac:dyDescent="0.2">
      <c r="A48" s="116" t="s">
        <v>206</v>
      </c>
      <c r="B48" s="115"/>
    </row>
    <row r="49" spans="1:2" x14ac:dyDescent="0.2">
      <c r="A49" s="116" t="s">
        <v>205</v>
      </c>
      <c r="B49" s="115"/>
    </row>
    <row r="50" spans="1:2" x14ac:dyDescent="0.2">
      <c r="A50" s="114" t="s">
        <v>117</v>
      </c>
      <c r="B50" s="113">
        <f>+SUM(B46:B49)</f>
        <v>0</v>
      </c>
    </row>
    <row r="51" spans="1:2" x14ac:dyDescent="0.2">
      <c r="A51" s="112"/>
      <c r="B51" s="111"/>
    </row>
    <row r="52" spans="1:2" x14ac:dyDescent="0.2">
      <c r="A52" s="110" t="s">
        <v>127</v>
      </c>
      <c r="B52" s="109">
        <f>+B14+B19+B24+B44+B50</f>
        <v>0</v>
      </c>
    </row>
    <row r="53" spans="1:2" x14ac:dyDescent="0.2">
      <c r="A53" s="108"/>
      <c r="B53" s="108"/>
    </row>
    <row r="55" spans="1:2" x14ac:dyDescent="0.2">
      <c r="A55" s="107" t="s">
        <v>83</v>
      </c>
    </row>
    <row r="56" spans="1:2" x14ac:dyDescent="0.2">
      <c r="A56" s="105"/>
    </row>
    <row r="57" spans="1:2" x14ac:dyDescent="0.2">
      <c r="A57" s="105"/>
    </row>
    <row r="58" spans="1:2" x14ac:dyDescent="0.2">
      <c r="A58" s="105"/>
    </row>
    <row r="59" spans="1:2" x14ac:dyDescent="0.2">
      <c r="A59" s="106" t="s">
        <v>84</v>
      </c>
    </row>
    <row r="60" spans="1:2" x14ac:dyDescent="0.2">
      <c r="A60" s="105"/>
    </row>
    <row r="61" spans="1:2" x14ac:dyDescent="0.2">
      <c r="A61" s="105"/>
    </row>
    <row r="62" spans="1:2" x14ac:dyDescent="0.2">
      <c r="A62" s="105"/>
    </row>
    <row r="63" spans="1:2" x14ac:dyDescent="0.2">
      <c r="A63" s="106" t="s">
        <v>85</v>
      </c>
    </row>
    <row r="64" spans="1:2" x14ac:dyDescent="0.2">
      <c r="A64" s="105"/>
    </row>
    <row r="65" spans="1:2" x14ac:dyDescent="0.2">
      <c r="A65" s="105"/>
    </row>
    <row r="66" spans="1:2" x14ac:dyDescent="0.2">
      <c r="A66" s="105"/>
    </row>
    <row r="67" spans="1:2" x14ac:dyDescent="0.2">
      <c r="A67" s="106" t="s">
        <v>86</v>
      </c>
    </row>
    <row r="68" spans="1:2" x14ac:dyDescent="0.2">
      <c r="A68" s="105"/>
    </row>
    <row r="69" spans="1:2" x14ac:dyDescent="0.2">
      <c r="A69" s="231" t="s">
        <v>445</v>
      </c>
      <c r="B69" s="231"/>
    </row>
  </sheetData>
  <sheetProtection algorithmName="SHA-512" hashValue="FkjWUFr2mbuzBop63UCgy3F1uwJsgFz38m6xJDloQQGyDCy8r8kywXhlO6WtalVgKK8q/mFXa83ONibRX6br1Q==" saltValue="d7+sluvTvQH2heiljIMd2A==" spinCount="100000" sheet="1" formatCells="0" formatColumns="0" formatRows="0" insertColumns="0" insertRows="0" insertHyperlinks="0" deleteColumns="0" deleteRows="0" sort="0" autoFilter="0" pivotTables="0"/>
  <mergeCells count="2">
    <mergeCell ref="A1:B1"/>
    <mergeCell ref="A69:B69"/>
  </mergeCells>
  <dataValidations count="1">
    <dataValidation type="whole" allowBlank="1" showInputMessage="1" showErrorMessage="1" error="*Legend_x000a__x000a_YES - 1 POINT_x000a_NO - 0 POINT_x000a_" sqref="B6:B13 B21:B23 B45:B49 B16:B18 B27:B43" xr:uid="{00000000-0002-0000-0300-000000000000}">
      <formula1>0</formula1>
      <formula2>1</formula2>
    </dataValidation>
  </dataValidations>
  <pageMargins left="0.75" right="0.75" top="1" bottom="1" header="0.3" footer="0.3"/>
  <pageSetup scale="96"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042"/>
  <sheetViews>
    <sheetView zoomScaleNormal="100" workbookViewId="0">
      <pane ySplit="6" topLeftCell="A7" activePane="bottomLeft" state="frozen"/>
      <selection pane="bottomLeft"/>
    </sheetView>
  </sheetViews>
  <sheetFormatPr defaultColWidth="14.42578125" defaultRowHeight="15" customHeight="1" x14ac:dyDescent="0.2"/>
  <cols>
    <col min="1" max="1" width="69.7109375" style="127" customWidth="1"/>
    <col min="2" max="2" width="20" style="127" customWidth="1"/>
    <col min="3" max="3" width="43.28515625" style="127" customWidth="1"/>
    <col min="4" max="4" width="17.28515625" style="127" customWidth="1"/>
    <col min="5" max="5" width="19.140625" style="127" customWidth="1"/>
    <col min="6" max="6" width="36" style="128" customWidth="1"/>
    <col min="7" max="16384" width="14.42578125" style="127"/>
  </cols>
  <sheetData>
    <row r="1" spans="1:6" ht="15" customHeight="1" x14ac:dyDescent="0.2">
      <c r="A1" s="189" t="s">
        <v>128</v>
      </c>
    </row>
    <row r="4" spans="1:6" s="185" customFormat="1" ht="40.15" customHeight="1" x14ac:dyDescent="0.2">
      <c r="A4" s="188" t="s">
        <v>129</v>
      </c>
      <c r="B4" s="188" t="s">
        <v>130</v>
      </c>
      <c r="C4" s="188" t="s">
        <v>131</v>
      </c>
      <c r="D4" s="187" t="s">
        <v>436</v>
      </c>
      <c r="E4" s="187" t="s">
        <v>435</v>
      </c>
      <c r="F4" s="186" t="s">
        <v>132</v>
      </c>
    </row>
    <row r="5" spans="1:6" ht="15.75" customHeight="1" x14ac:dyDescent="0.2">
      <c r="A5" s="233" t="s">
        <v>133</v>
      </c>
      <c r="B5" s="233"/>
      <c r="C5" s="233"/>
      <c r="D5" s="155"/>
      <c r="E5" s="155"/>
      <c r="F5" s="155"/>
    </row>
    <row r="6" spans="1:6" ht="25.15" customHeight="1" x14ac:dyDescent="0.2">
      <c r="A6" s="232" t="s">
        <v>134</v>
      </c>
      <c r="B6" s="232"/>
      <c r="C6" s="232"/>
      <c r="D6" s="155"/>
      <c r="E6" s="155"/>
      <c r="F6" s="155"/>
    </row>
    <row r="7" spans="1:6" ht="51" customHeight="1" x14ac:dyDescent="0.2">
      <c r="A7" s="232" t="s">
        <v>434</v>
      </c>
      <c r="B7" s="232"/>
      <c r="C7" s="232"/>
      <c r="D7" s="184"/>
      <c r="E7" s="184"/>
      <c r="F7" s="155"/>
    </row>
    <row r="8" spans="1:6" ht="100.9" customHeight="1" x14ac:dyDescent="0.2">
      <c r="A8" s="154" t="s">
        <v>433</v>
      </c>
      <c r="B8" s="153" t="s">
        <v>135</v>
      </c>
      <c r="C8" s="152" t="s">
        <v>432</v>
      </c>
      <c r="D8" s="150"/>
      <c r="E8" s="151" t="s">
        <v>240</v>
      </c>
      <c r="F8" s="149"/>
    </row>
    <row r="9" spans="1:6" ht="100.9" customHeight="1" x14ac:dyDescent="0.2">
      <c r="A9" s="154" t="s">
        <v>431</v>
      </c>
      <c r="B9" s="153" t="s">
        <v>135</v>
      </c>
      <c r="C9" s="152" t="s">
        <v>430</v>
      </c>
      <c r="D9" s="150"/>
      <c r="E9" s="151" t="s">
        <v>240</v>
      </c>
      <c r="F9" s="149"/>
    </row>
    <row r="10" spans="1:6" ht="52.9" customHeight="1" x14ac:dyDescent="0.2">
      <c r="A10" s="154" t="s">
        <v>429</v>
      </c>
      <c r="B10" s="153" t="s">
        <v>135</v>
      </c>
      <c r="C10" s="152" t="s">
        <v>428</v>
      </c>
      <c r="D10" s="150"/>
      <c r="E10" s="151" t="s">
        <v>240</v>
      </c>
      <c r="F10" s="149"/>
    </row>
    <row r="11" spans="1:6" ht="85.15" customHeight="1" x14ac:dyDescent="0.2">
      <c r="A11" s="154" t="s">
        <v>427</v>
      </c>
      <c r="B11" s="153" t="s">
        <v>426</v>
      </c>
      <c r="C11" s="152" t="s">
        <v>425</v>
      </c>
      <c r="D11" s="171"/>
      <c r="E11" s="151" t="s">
        <v>240</v>
      </c>
      <c r="F11" s="149"/>
    </row>
    <row r="12" spans="1:6" ht="52.9" customHeight="1" x14ac:dyDescent="0.2">
      <c r="A12" s="154" t="s">
        <v>424</v>
      </c>
      <c r="B12" s="153" t="s">
        <v>135</v>
      </c>
      <c r="C12" s="152" t="s">
        <v>141</v>
      </c>
      <c r="D12" s="151" t="s">
        <v>240</v>
      </c>
      <c r="E12" s="150"/>
      <c r="F12" s="149"/>
    </row>
    <row r="13" spans="1:6" ht="43.15" customHeight="1" x14ac:dyDescent="0.2">
      <c r="A13" s="168" t="s">
        <v>423</v>
      </c>
      <c r="B13" s="167"/>
      <c r="C13" s="166"/>
      <c r="D13" s="165" t="s">
        <v>240</v>
      </c>
      <c r="E13" s="165" t="s">
        <v>240</v>
      </c>
      <c r="F13" s="164"/>
    </row>
    <row r="14" spans="1:6" ht="82.9" customHeight="1" x14ac:dyDescent="0.2">
      <c r="A14" s="154" t="s">
        <v>422</v>
      </c>
      <c r="B14" s="153" t="s">
        <v>135</v>
      </c>
      <c r="C14" s="152" t="s">
        <v>421</v>
      </c>
      <c r="D14" s="150"/>
      <c r="E14" s="151" t="s">
        <v>240</v>
      </c>
      <c r="F14" s="149"/>
    </row>
    <row r="15" spans="1:6" ht="55.9" customHeight="1" x14ac:dyDescent="0.2">
      <c r="A15" s="154" t="s">
        <v>420</v>
      </c>
      <c r="B15" s="153" t="s">
        <v>135</v>
      </c>
      <c r="C15" s="152" t="s">
        <v>419</v>
      </c>
      <c r="D15" s="150"/>
      <c r="E15" s="151" t="s">
        <v>240</v>
      </c>
      <c r="F15" s="149"/>
    </row>
    <row r="16" spans="1:6" ht="37.9" customHeight="1" x14ac:dyDescent="0.2">
      <c r="A16" s="154" t="s">
        <v>418</v>
      </c>
      <c r="B16" s="153" t="s">
        <v>135</v>
      </c>
      <c r="C16" s="152" t="s">
        <v>136</v>
      </c>
      <c r="D16" s="151" t="s">
        <v>240</v>
      </c>
      <c r="E16" s="150"/>
      <c r="F16" s="149"/>
    </row>
    <row r="17" spans="1:6" ht="60" customHeight="1" x14ac:dyDescent="0.2">
      <c r="A17" s="154" t="s">
        <v>417</v>
      </c>
      <c r="B17" s="153" t="s">
        <v>135</v>
      </c>
      <c r="C17" s="152" t="s">
        <v>416</v>
      </c>
      <c r="D17" s="150"/>
      <c r="E17" s="151" t="s">
        <v>240</v>
      </c>
      <c r="F17" s="149"/>
    </row>
    <row r="18" spans="1:6" ht="58.15" customHeight="1" x14ac:dyDescent="0.2">
      <c r="A18" s="154" t="s">
        <v>415</v>
      </c>
      <c r="B18" s="153" t="s">
        <v>135</v>
      </c>
      <c r="C18" s="152" t="s">
        <v>414</v>
      </c>
      <c r="D18" s="150"/>
      <c r="E18" s="151" t="s">
        <v>240</v>
      </c>
      <c r="F18" s="149"/>
    </row>
    <row r="19" spans="1:6" s="145" customFormat="1" ht="15.75" customHeight="1" x14ac:dyDescent="0.2">
      <c r="A19" s="148" t="s">
        <v>239</v>
      </c>
      <c r="B19" s="146"/>
      <c r="C19" s="146"/>
      <c r="D19" s="147">
        <f>SUM(D8:D18)</f>
        <v>0</v>
      </c>
      <c r="E19" s="147">
        <f>(SUM(E8:E18))*2</f>
        <v>0</v>
      </c>
      <c r="F19" s="181"/>
    </row>
    <row r="20" spans="1:6" ht="27" customHeight="1" x14ac:dyDescent="0.2">
      <c r="A20" s="232" t="s">
        <v>137</v>
      </c>
      <c r="B20" s="232"/>
      <c r="C20" s="232"/>
      <c r="D20" s="156"/>
      <c r="E20" s="156"/>
      <c r="F20" s="155"/>
    </row>
    <row r="21" spans="1:6" ht="58.15" customHeight="1" x14ac:dyDescent="0.2">
      <c r="A21" s="232" t="s">
        <v>413</v>
      </c>
      <c r="B21" s="232"/>
      <c r="C21" s="232"/>
      <c r="D21" s="156"/>
      <c r="E21" s="156"/>
      <c r="F21" s="155"/>
    </row>
    <row r="22" spans="1:6" ht="60" customHeight="1" x14ac:dyDescent="0.2">
      <c r="A22" s="154" t="s">
        <v>412</v>
      </c>
      <c r="B22" s="153" t="s">
        <v>135</v>
      </c>
      <c r="C22" s="152" t="s">
        <v>411</v>
      </c>
      <c r="D22" s="150"/>
      <c r="E22" s="151" t="s">
        <v>240</v>
      </c>
      <c r="F22" s="149"/>
    </row>
    <row r="23" spans="1:6" ht="63" customHeight="1" x14ac:dyDescent="0.2">
      <c r="A23" s="154" t="s">
        <v>410</v>
      </c>
      <c r="B23" s="153" t="s">
        <v>135</v>
      </c>
      <c r="C23" s="152" t="s">
        <v>408</v>
      </c>
      <c r="D23" s="150"/>
      <c r="E23" s="151" t="s">
        <v>240</v>
      </c>
      <c r="F23" s="149"/>
    </row>
    <row r="24" spans="1:6" ht="60" customHeight="1" x14ac:dyDescent="0.2">
      <c r="A24" s="154" t="s">
        <v>409</v>
      </c>
      <c r="B24" s="153" t="s">
        <v>135</v>
      </c>
      <c r="C24" s="152" t="s">
        <v>408</v>
      </c>
      <c r="D24" s="150"/>
      <c r="E24" s="151" t="s">
        <v>240</v>
      </c>
      <c r="F24" s="149"/>
    </row>
    <row r="25" spans="1:6" ht="67.900000000000006" customHeight="1" x14ac:dyDescent="0.2">
      <c r="A25" s="154" t="s">
        <v>407</v>
      </c>
      <c r="B25" s="153" t="s">
        <v>135</v>
      </c>
      <c r="C25" s="152" t="s">
        <v>406</v>
      </c>
      <c r="D25" s="150"/>
      <c r="E25" s="151" t="s">
        <v>240</v>
      </c>
      <c r="F25" s="149"/>
    </row>
    <row r="26" spans="1:6" ht="46.15" customHeight="1" x14ac:dyDescent="0.2">
      <c r="A26" s="154" t="s">
        <v>405</v>
      </c>
      <c r="B26" s="153" t="s">
        <v>135</v>
      </c>
      <c r="C26" s="152" t="s">
        <v>404</v>
      </c>
      <c r="D26" s="150"/>
      <c r="E26" s="151" t="s">
        <v>240</v>
      </c>
      <c r="F26" s="149"/>
    </row>
    <row r="27" spans="1:6" ht="75" customHeight="1" x14ac:dyDescent="0.2">
      <c r="A27" s="154" t="s">
        <v>403</v>
      </c>
      <c r="B27" s="153" t="s">
        <v>267</v>
      </c>
      <c r="C27" s="152" t="s">
        <v>402</v>
      </c>
      <c r="D27" s="150"/>
      <c r="E27" s="151" t="s">
        <v>240</v>
      </c>
      <c r="F27" s="149"/>
    </row>
    <row r="28" spans="1:6" ht="114" customHeight="1" x14ac:dyDescent="0.2">
      <c r="A28" s="154" t="s">
        <v>401</v>
      </c>
      <c r="B28" s="153" t="s">
        <v>135</v>
      </c>
      <c r="C28" s="152" t="s">
        <v>400</v>
      </c>
      <c r="D28" s="150"/>
      <c r="E28" s="151" t="s">
        <v>240</v>
      </c>
      <c r="F28" s="149"/>
    </row>
    <row r="29" spans="1:6" ht="49.9" customHeight="1" x14ac:dyDescent="0.2">
      <c r="A29" s="154" t="s">
        <v>399</v>
      </c>
      <c r="B29" s="153" t="s">
        <v>135</v>
      </c>
      <c r="C29" s="152" t="s">
        <v>397</v>
      </c>
      <c r="D29" s="150"/>
      <c r="E29" s="151" t="s">
        <v>240</v>
      </c>
      <c r="F29" s="149"/>
    </row>
    <row r="30" spans="1:6" ht="55.9" customHeight="1" x14ac:dyDescent="0.2">
      <c r="A30" s="154" t="s">
        <v>398</v>
      </c>
      <c r="B30" s="153" t="s">
        <v>135</v>
      </c>
      <c r="C30" s="152" t="s">
        <v>397</v>
      </c>
      <c r="D30" s="150"/>
      <c r="E30" s="151" t="s">
        <v>240</v>
      </c>
      <c r="F30" s="149"/>
    </row>
    <row r="31" spans="1:6" ht="61.9" customHeight="1" x14ac:dyDescent="0.2">
      <c r="A31" s="154" t="s">
        <v>396</v>
      </c>
      <c r="B31" s="153" t="s">
        <v>135</v>
      </c>
      <c r="C31" s="152" t="s">
        <v>395</v>
      </c>
      <c r="D31" s="150"/>
      <c r="E31" s="151" t="s">
        <v>240</v>
      </c>
      <c r="F31" s="149"/>
    </row>
    <row r="32" spans="1:6" ht="55.15" customHeight="1" x14ac:dyDescent="0.2">
      <c r="A32" s="170" t="s">
        <v>394</v>
      </c>
      <c r="B32" s="167"/>
      <c r="C32" s="166"/>
      <c r="D32" s="165" t="s">
        <v>240</v>
      </c>
      <c r="E32" s="165" t="s">
        <v>240</v>
      </c>
      <c r="F32" s="164"/>
    </row>
    <row r="33" spans="1:6" ht="97.9" customHeight="1" x14ac:dyDescent="0.2">
      <c r="A33" s="154" t="s">
        <v>393</v>
      </c>
      <c r="B33" s="153" t="s">
        <v>135</v>
      </c>
      <c r="C33" s="152" t="s">
        <v>392</v>
      </c>
      <c r="D33" s="151" t="s">
        <v>240</v>
      </c>
      <c r="E33" s="150"/>
      <c r="F33" s="149"/>
    </row>
    <row r="34" spans="1:6" ht="94.9" customHeight="1" x14ac:dyDescent="0.2">
      <c r="A34" s="154" t="s">
        <v>391</v>
      </c>
      <c r="B34" s="153" t="s">
        <v>135</v>
      </c>
      <c r="C34" s="152" t="s">
        <v>390</v>
      </c>
      <c r="D34" s="151" t="s">
        <v>240</v>
      </c>
      <c r="E34" s="150"/>
      <c r="F34" s="149"/>
    </row>
    <row r="35" spans="1:6" ht="46.15" customHeight="1" x14ac:dyDescent="0.2">
      <c r="A35" s="154" t="s">
        <v>389</v>
      </c>
      <c r="B35" s="153" t="s">
        <v>135</v>
      </c>
      <c r="C35" s="152" t="s">
        <v>388</v>
      </c>
      <c r="D35" s="150"/>
      <c r="E35" s="151" t="s">
        <v>240</v>
      </c>
      <c r="F35" s="149"/>
    </row>
    <row r="36" spans="1:6" ht="42" customHeight="1" x14ac:dyDescent="0.2">
      <c r="A36" s="168" t="s">
        <v>387</v>
      </c>
      <c r="B36" s="167"/>
      <c r="C36" s="166"/>
      <c r="D36" s="165" t="s">
        <v>240</v>
      </c>
      <c r="E36" s="165" t="s">
        <v>240</v>
      </c>
      <c r="F36" s="164"/>
    </row>
    <row r="37" spans="1:6" ht="46.9" customHeight="1" x14ac:dyDescent="0.2">
      <c r="A37" s="163" t="s">
        <v>386</v>
      </c>
      <c r="B37" s="153" t="s">
        <v>135</v>
      </c>
      <c r="C37" s="152" t="s">
        <v>384</v>
      </c>
      <c r="D37" s="150"/>
      <c r="E37" s="151" t="s">
        <v>240</v>
      </c>
      <c r="F37" s="149"/>
    </row>
    <row r="38" spans="1:6" ht="43.15" customHeight="1" x14ac:dyDescent="0.2">
      <c r="A38" s="154" t="s">
        <v>385</v>
      </c>
      <c r="B38" s="153" t="s">
        <v>135</v>
      </c>
      <c r="C38" s="152" t="s">
        <v>384</v>
      </c>
      <c r="D38" s="150"/>
      <c r="E38" s="151" t="s">
        <v>240</v>
      </c>
      <c r="F38" s="149"/>
    </row>
    <row r="39" spans="1:6" ht="70.900000000000006" customHeight="1" x14ac:dyDescent="0.2">
      <c r="A39" s="168" t="s">
        <v>383</v>
      </c>
      <c r="B39" s="167"/>
      <c r="C39" s="166"/>
      <c r="D39" s="165" t="s">
        <v>240</v>
      </c>
      <c r="E39" s="165" t="s">
        <v>240</v>
      </c>
      <c r="F39" s="164"/>
    </row>
    <row r="40" spans="1:6" ht="46.9" customHeight="1" x14ac:dyDescent="0.2">
      <c r="A40" s="154" t="s">
        <v>382</v>
      </c>
      <c r="B40" s="153" t="s">
        <v>135</v>
      </c>
      <c r="C40" s="152" t="s">
        <v>379</v>
      </c>
      <c r="D40" s="150"/>
      <c r="E40" s="151" t="s">
        <v>240</v>
      </c>
      <c r="F40" s="149"/>
    </row>
    <row r="41" spans="1:6" ht="48" customHeight="1" x14ac:dyDescent="0.2">
      <c r="A41" s="154" t="s">
        <v>381</v>
      </c>
      <c r="B41" s="153" t="s">
        <v>135</v>
      </c>
      <c r="C41" s="152" t="s">
        <v>379</v>
      </c>
      <c r="D41" s="150"/>
      <c r="E41" s="151" t="s">
        <v>240</v>
      </c>
      <c r="F41" s="149"/>
    </row>
    <row r="42" spans="1:6" ht="46.15" customHeight="1" x14ac:dyDescent="0.2">
      <c r="A42" s="154" t="s">
        <v>380</v>
      </c>
      <c r="B42" s="153" t="s">
        <v>135</v>
      </c>
      <c r="C42" s="152" t="s">
        <v>379</v>
      </c>
      <c r="D42" s="150"/>
      <c r="E42" s="151" t="s">
        <v>240</v>
      </c>
      <c r="F42" s="149"/>
    </row>
    <row r="43" spans="1:6" s="145" customFormat="1" ht="52.15" customHeight="1" x14ac:dyDescent="0.2">
      <c r="A43" s="154" t="s">
        <v>378</v>
      </c>
      <c r="B43" s="153" t="s">
        <v>267</v>
      </c>
      <c r="C43" s="152" t="s">
        <v>139</v>
      </c>
      <c r="D43" s="171"/>
      <c r="E43" s="151" t="s">
        <v>240</v>
      </c>
      <c r="F43" s="149"/>
    </row>
    <row r="44" spans="1:6" ht="58.9" customHeight="1" x14ac:dyDescent="0.2">
      <c r="A44" s="154" t="s">
        <v>377</v>
      </c>
      <c r="B44" s="153" t="s">
        <v>267</v>
      </c>
      <c r="C44" s="152" t="s">
        <v>139</v>
      </c>
      <c r="D44" s="150"/>
      <c r="E44" s="151" t="s">
        <v>240</v>
      </c>
      <c r="F44" s="149"/>
    </row>
    <row r="45" spans="1:6" ht="63" customHeight="1" x14ac:dyDescent="0.2">
      <c r="A45" s="154" t="s">
        <v>376</v>
      </c>
      <c r="B45" s="153" t="s">
        <v>135</v>
      </c>
      <c r="C45" s="152" t="s">
        <v>140</v>
      </c>
      <c r="D45" s="150"/>
      <c r="E45" s="151" t="s">
        <v>240</v>
      </c>
      <c r="F45" s="149"/>
    </row>
    <row r="46" spans="1:6" ht="43.9" customHeight="1" x14ac:dyDescent="0.2">
      <c r="A46" s="154" t="s">
        <v>375</v>
      </c>
      <c r="B46" s="153" t="s">
        <v>135</v>
      </c>
      <c r="C46" s="152" t="s">
        <v>140</v>
      </c>
      <c r="D46" s="151" t="s">
        <v>240</v>
      </c>
      <c r="E46" s="150"/>
      <c r="F46" s="149"/>
    </row>
    <row r="47" spans="1:6" ht="58.9" customHeight="1" x14ac:dyDescent="0.2">
      <c r="A47" s="154" t="s">
        <v>374</v>
      </c>
      <c r="B47" s="153" t="s">
        <v>135</v>
      </c>
      <c r="C47" s="152" t="s">
        <v>259</v>
      </c>
      <c r="D47" s="150"/>
      <c r="E47" s="151" t="s">
        <v>240</v>
      </c>
      <c r="F47" s="149"/>
    </row>
    <row r="48" spans="1:6" s="145" customFormat="1" ht="15.75" customHeight="1" x14ac:dyDescent="0.2">
      <c r="A48" s="148" t="s">
        <v>239</v>
      </c>
      <c r="B48" s="146"/>
      <c r="C48" s="146"/>
      <c r="D48" s="147">
        <f>SUM(D22:D47)</f>
        <v>0</v>
      </c>
      <c r="E48" s="147">
        <f>(SUM(E22:E47))*2</f>
        <v>0</v>
      </c>
      <c r="F48" s="146"/>
    </row>
    <row r="49" spans="1:6" ht="24" customHeight="1" x14ac:dyDescent="0.2">
      <c r="A49" s="232" t="s">
        <v>142</v>
      </c>
      <c r="B49" s="232"/>
      <c r="C49" s="232"/>
      <c r="D49" s="156"/>
      <c r="E49" s="156"/>
      <c r="F49" s="155"/>
    </row>
    <row r="50" spans="1:6" ht="64.150000000000006" customHeight="1" x14ac:dyDescent="0.2">
      <c r="A50" s="232" t="s">
        <v>143</v>
      </c>
      <c r="B50" s="232"/>
      <c r="C50" s="232"/>
      <c r="D50" s="156"/>
      <c r="E50" s="156"/>
      <c r="F50" s="155"/>
    </row>
    <row r="51" spans="1:6" s="145" customFormat="1" ht="91.9" customHeight="1" x14ac:dyDescent="0.2">
      <c r="A51" s="154" t="s">
        <v>373</v>
      </c>
      <c r="B51" s="153" t="s">
        <v>135</v>
      </c>
      <c r="C51" s="152" t="s">
        <v>372</v>
      </c>
      <c r="D51" s="171"/>
      <c r="E51" s="151" t="s">
        <v>240</v>
      </c>
      <c r="F51" s="149"/>
    </row>
    <row r="52" spans="1:6" ht="70.150000000000006" customHeight="1" x14ac:dyDescent="0.2">
      <c r="A52" s="154" t="s">
        <v>371</v>
      </c>
      <c r="B52" s="153" t="s">
        <v>135</v>
      </c>
      <c r="C52" s="152" t="s">
        <v>370</v>
      </c>
      <c r="D52" s="150"/>
      <c r="E52" s="151" t="s">
        <v>240</v>
      </c>
      <c r="F52" s="149"/>
    </row>
    <row r="53" spans="1:6" ht="52.9" customHeight="1" x14ac:dyDescent="0.2">
      <c r="A53" s="154" t="s">
        <v>369</v>
      </c>
      <c r="B53" s="153" t="s">
        <v>135</v>
      </c>
      <c r="C53" s="152" t="s">
        <v>368</v>
      </c>
      <c r="D53" s="150"/>
      <c r="E53" s="151" t="s">
        <v>240</v>
      </c>
      <c r="F53" s="149"/>
    </row>
    <row r="54" spans="1:6" ht="42" customHeight="1" x14ac:dyDescent="0.2">
      <c r="A54" s="168" t="s">
        <v>367</v>
      </c>
      <c r="B54" s="167"/>
      <c r="C54" s="166"/>
      <c r="D54" s="165" t="s">
        <v>240</v>
      </c>
      <c r="E54" s="165" t="s">
        <v>240</v>
      </c>
      <c r="F54" s="164"/>
    </row>
    <row r="55" spans="1:6" ht="43.15" customHeight="1" x14ac:dyDescent="0.2">
      <c r="A55" s="154" t="s">
        <v>366</v>
      </c>
      <c r="B55" s="153" t="s">
        <v>135</v>
      </c>
      <c r="C55" s="152" t="s">
        <v>357</v>
      </c>
      <c r="D55" s="150"/>
      <c r="E55" s="151" t="s">
        <v>240</v>
      </c>
      <c r="F55" s="149"/>
    </row>
    <row r="56" spans="1:6" ht="52.15" customHeight="1" x14ac:dyDescent="0.2">
      <c r="A56" s="154" t="s">
        <v>365</v>
      </c>
      <c r="B56" s="153" t="s">
        <v>135</v>
      </c>
      <c r="C56" s="152" t="s">
        <v>357</v>
      </c>
      <c r="D56" s="150"/>
      <c r="E56" s="151" t="s">
        <v>240</v>
      </c>
      <c r="F56" s="149"/>
    </row>
    <row r="57" spans="1:6" s="145" customFormat="1" ht="58.15" customHeight="1" x14ac:dyDescent="0.2">
      <c r="A57" s="163" t="s">
        <v>364</v>
      </c>
      <c r="B57" s="153" t="s">
        <v>267</v>
      </c>
      <c r="C57" s="152" t="s">
        <v>363</v>
      </c>
      <c r="D57" s="171"/>
      <c r="E57" s="151" t="s">
        <v>240</v>
      </c>
      <c r="F57" s="149"/>
    </row>
    <row r="58" spans="1:6" s="145" customFormat="1" ht="84" customHeight="1" x14ac:dyDescent="0.2">
      <c r="A58" s="163" t="s">
        <v>362</v>
      </c>
      <c r="B58" s="153" t="s">
        <v>267</v>
      </c>
      <c r="C58" s="152" t="s">
        <v>357</v>
      </c>
      <c r="D58" s="171"/>
      <c r="E58" s="151" t="s">
        <v>240</v>
      </c>
      <c r="F58" s="149"/>
    </row>
    <row r="59" spans="1:6" s="145" customFormat="1" ht="52.15" customHeight="1" x14ac:dyDescent="0.2">
      <c r="A59" s="163" t="s">
        <v>361</v>
      </c>
      <c r="B59" s="153" t="s">
        <v>267</v>
      </c>
      <c r="C59" s="152" t="s">
        <v>357</v>
      </c>
      <c r="D59" s="171"/>
      <c r="E59" s="151" t="s">
        <v>240</v>
      </c>
      <c r="F59" s="149"/>
    </row>
    <row r="60" spans="1:6" s="145" customFormat="1" ht="61.15" customHeight="1" x14ac:dyDescent="0.2">
      <c r="A60" s="163" t="s">
        <v>360</v>
      </c>
      <c r="B60" s="153" t="s">
        <v>267</v>
      </c>
      <c r="C60" s="152" t="s">
        <v>359</v>
      </c>
      <c r="D60" s="171"/>
      <c r="E60" s="151" t="s">
        <v>240</v>
      </c>
      <c r="F60" s="149"/>
    </row>
    <row r="61" spans="1:6" s="145" customFormat="1" ht="85.15" customHeight="1" x14ac:dyDescent="0.2">
      <c r="A61" s="163" t="s">
        <v>358</v>
      </c>
      <c r="B61" s="153" t="s">
        <v>267</v>
      </c>
      <c r="C61" s="152" t="s">
        <v>357</v>
      </c>
      <c r="D61" s="171"/>
      <c r="E61" s="151" t="s">
        <v>240</v>
      </c>
      <c r="F61" s="149"/>
    </row>
    <row r="62" spans="1:6" s="145" customFormat="1" ht="46.9" customHeight="1" x14ac:dyDescent="0.2">
      <c r="A62" s="168" t="s">
        <v>356</v>
      </c>
      <c r="B62" s="167"/>
      <c r="C62" s="166"/>
      <c r="D62" s="165" t="s">
        <v>240</v>
      </c>
      <c r="E62" s="165" t="s">
        <v>240</v>
      </c>
      <c r="F62" s="164"/>
    </row>
    <row r="63" spans="1:6" s="145" customFormat="1" ht="49.15" customHeight="1" x14ac:dyDescent="0.2">
      <c r="A63" s="154" t="s">
        <v>355</v>
      </c>
      <c r="B63" s="153" t="s">
        <v>267</v>
      </c>
      <c r="C63" s="152" t="s">
        <v>144</v>
      </c>
      <c r="D63" s="171"/>
      <c r="E63" s="151" t="s">
        <v>240</v>
      </c>
      <c r="F63" s="149"/>
    </row>
    <row r="64" spans="1:6" s="145" customFormat="1" ht="61.9" customHeight="1" x14ac:dyDescent="0.2">
      <c r="A64" s="154" t="s">
        <v>354</v>
      </c>
      <c r="B64" s="153" t="s">
        <v>267</v>
      </c>
      <c r="C64" s="152" t="s">
        <v>144</v>
      </c>
      <c r="D64" s="171"/>
      <c r="E64" s="151" t="s">
        <v>240</v>
      </c>
      <c r="F64" s="149"/>
    </row>
    <row r="65" spans="1:6" s="145" customFormat="1" ht="55.15" customHeight="1" x14ac:dyDescent="0.2">
      <c r="A65" s="154" t="s">
        <v>353</v>
      </c>
      <c r="B65" s="153" t="s">
        <v>267</v>
      </c>
      <c r="C65" s="152" t="s">
        <v>144</v>
      </c>
      <c r="D65" s="171"/>
      <c r="E65" s="151" t="s">
        <v>240</v>
      </c>
      <c r="F65" s="149"/>
    </row>
    <row r="66" spans="1:6" s="145" customFormat="1" ht="70.900000000000006" customHeight="1" x14ac:dyDescent="0.2">
      <c r="A66" s="154" t="s">
        <v>352</v>
      </c>
      <c r="B66" s="153" t="s">
        <v>349</v>
      </c>
      <c r="C66" s="152" t="s">
        <v>144</v>
      </c>
      <c r="D66" s="171"/>
      <c r="E66" s="151" t="s">
        <v>240</v>
      </c>
      <c r="F66" s="149"/>
    </row>
    <row r="67" spans="1:6" s="145" customFormat="1" ht="40.15" customHeight="1" x14ac:dyDescent="0.2">
      <c r="A67" s="154" t="s">
        <v>351</v>
      </c>
      <c r="B67" s="153" t="s">
        <v>349</v>
      </c>
      <c r="C67" s="152" t="s">
        <v>144</v>
      </c>
      <c r="D67" s="151" t="s">
        <v>240</v>
      </c>
      <c r="E67" s="171"/>
      <c r="F67" s="149"/>
    </row>
    <row r="68" spans="1:6" s="145" customFormat="1" ht="49.15" customHeight="1" x14ac:dyDescent="0.2">
      <c r="A68" s="154" t="s">
        <v>350</v>
      </c>
      <c r="B68" s="153" t="s">
        <v>349</v>
      </c>
      <c r="C68" s="152" t="s">
        <v>144</v>
      </c>
      <c r="D68" s="171"/>
      <c r="E68" s="151" t="s">
        <v>240</v>
      </c>
      <c r="F68" s="149"/>
    </row>
    <row r="69" spans="1:6" s="145" customFormat="1" ht="15.75" customHeight="1" x14ac:dyDescent="0.2">
      <c r="A69" s="148" t="s">
        <v>239</v>
      </c>
      <c r="B69" s="146"/>
      <c r="C69" s="146"/>
      <c r="D69" s="147">
        <f>SUM(D51:D68)</f>
        <v>0</v>
      </c>
      <c r="E69" s="147">
        <f>(SUM(E51:E68))*2</f>
        <v>0</v>
      </c>
      <c r="F69" s="146"/>
    </row>
    <row r="70" spans="1:6" ht="28.15" customHeight="1" x14ac:dyDescent="0.2">
      <c r="A70" s="232" t="s">
        <v>145</v>
      </c>
      <c r="B70" s="232"/>
      <c r="C70" s="232"/>
      <c r="D70" s="183"/>
      <c r="E70" s="183"/>
      <c r="F70" s="155"/>
    </row>
    <row r="71" spans="1:6" ht="46.15" customHeight="1" x14ac:dyDescent="0.2">
      <c r="A71" s="232" t="s">
        <v>348</v>
      </c>
      <c r="B71" s="232"/>
      <c r="C71" s="232"/>
      <c r="D71" s="183"/>
      <c r="E71" s="183"/>
      <c r="F71" s="155"/>
    </row>
    <row r="72" spans="1:6" ht="28.15" customHeight="1" x14ac:dyDescent="0.2">
      <c r="A72" s="179" t="s">
        <v>347</v>
      </c>
      <c r="B72" s="178"/>
      <c r="C72" s="179"/>
      <c r="D72" s="182"/>
      <c r="E72" s="182"/>
      <c r="F72" s="176"/>
    </row>
    <row r="73" spans="1:6" ht="40.9" customHeight="1" x14ac:dyDescent="0.2">
      <c r="A73" s="154" t="s">
        <v>346</v>
      </c>
      <c r="B73" s="153" t="s">
        <v>135</v>
      </c>
      <c r="C73" s="152" t="s">
        <v>146</v>
      </c>
      <c r="D73" s="150"/>
      <c r="E73" s="151" t="s">
        <v>240</v>
      </c>
      <c r="F73" s="149"/>
    </row>
    <row r="74" spans="1:6" ht="79.150000000000006" customHeight="1" x14ac:dyDescent="0.2">
      <c r="A74" s="154" t="s">
        <v>345</v>
      </c>
      <c r="B74" s="153" t="s">
        <v>135</v>
      </c>
      <c r="C74" s="152" t="s">
        <v>146</v>
      </c>
      <c r="D74" s="150"/>
      <c r="E74" s="151" t="s">
        <v>240</v>
      </c>
      <c r="F74" s="149"/>
    </row>
    <row r="75" spans="1:6" ht="42" customHeight="1" x14ac:dyDescent="0.2">
      <c r="A75" s="154" t="s">
        <v>344</v>
      </c>
      <c r="B75" s="153" t="s">
        <v>135</v>
      </c>
      <c r="C75" s="152" t="s">
        <v>141</v>
      </c>
      <c r="D75" s="150"/>
      <c r="E75" s="151" t="s">
        <v>240</v>
      </c>
      <c r="F75" s="149"/>
    </row>
    <row r="76" spans="1:6" ht="67.150000000000006" customHeight="1" x14ac:dyDescent="0.2">
      <c r="A76" s="154" t="s">
        <v>343</v>
      </c>
      <c r="B76" s="153" t="s">
        <v>135</v>
      </c>
      <c r="C76" s="152" t="s">
        <v>147</v>
      </c>
      <c r="D76" s="150"/>
      <c r="E76" s="151" t="s">
        <v>240</v>
      </c>
      <c r="F76" s="149"/>
    </row>
    <row r="77" spans="1:6" ht="15.75" customHeight="1" x14ac:dyDescent="0.2">
      <c r="A77" s="148" t="s">
        <v>239</v>
      </c>
      <c r="B77" s="146"/>
      <c r="C77" s="146"/>
      <c r="D77" s="147">
        <f>SUM(D73:D76)</f>
        <v>0</v>
      </c>
      <c r="E77" s="160"/>
      <c r="F77" s="146"/>
    </row>
    <row r="78" spans="1:6" ht="30" customHeight="1" x14ac:dyDescent="0.2">
      <c r="A78" s="232" t="s">
        <v>148</v>
      </c>
      <c r="B78" s="232"/>
      <c r="C78" s="232"/>
      <c r="D78" s="156"/>
      <c r="E78" s="156"/>
      <c r="F78" s="155"/>
    </row>
    <row r="79" spans="1:6" ht="30" customHeight="1" x14ac:dyDescent="0.2">
      <c r="A79" s="232" t="s">
        <v>342</v>
      </c>
      <c r="B79" s="232"/>
      <c r="C79" s="232"/>
      <c r="D79" s="156"/>
      <c r="E79" s="156"/>
      <c r="F79" s="155"/>
    </row>
    <row r="80" spans="1:6" s="145" customFormat="1" ht="45" customHeight="1" x14ac:dyDescent="0.2">
      <c r="A80" s="154" t="s">
        <v>341</v>
      </c>
      <c r="B80" s="153" t="s">
        <v>135</v>
      </c>
      <c r="C80" s="152" t="s">
        <v>340</v>
      </c>
      <c r="D80" s="151" t="s">
        <v>240</v>
      </c>
      <c r="E80" s="171"/>
      <c r="F80" s="149"/>
    </row>
    <row r="81" spans="1:6" ht="61.15" customHeight="1" x14ac:dyDescent="0.2">
      <c r="A81" s="154" t="s">
        <v>339</v>
      </c>
      <c r="B81" s="153" t="s">
        <v>135</v>
      </c>
      <c r="C81" s="152" t="s">
        <v>149</v>
      </c>
      <c r="D81" s="150"/>
      <c r="E81" s="151" t="s">
        <v>240</v>
      </c>
      <c r="F81" s="149"/>
    </row>
    <row r="82" spans="1:6" ht="42" customHeight="1" x14ac:dyDescent="0.2">
      <c r="A82" s="154" t="s">
        <v>338</v>
      </c>
      <c r="B82" s="153" t="s">
        <v>135</v>
      </c>
      <c r="C82" s="152" t="s">
        <v>149</v>
      </c>
      <c r="D82" s="151" t="s">
        <v>240</v>
      </c>
      <c r="E82" s="150"/>
      <c r="F82" s="149"/>
    </row>
    <row r="83" spans="1:6" ht="45" customHeight="1" x14ac:dyDescent="0.2">
      <c r="A83" s="154" t="s">
        <v>337</v>
      </c>
      <c r="B83" s="153" t="s">
        <v>135</v>
      </c>
      <c r="C83" s="152" t="s">
        <v>149</v>
      </c>
      <c r="D83" s="150"/>
      <c r="E83" s="151" t="s">
        <v>240</v>
      </c>
      <c r="F83" s="149"/>
    </row>
    <row r="84" spans="1:6" ht="57" customHeight="1" x14ac:dyDescent="0.2">
      <c r="A84" s="154" t="s">
        <v>336</v>
      </c>
      <c r="B84" s="153" t="s">
        <v>135</v>
      </c>
      <c r="C84" s="152" t="s">
        <v>149</v>
      </c>
      <c r="D84" s="150"/>
      <c r="E84" s="151" t="s">
        <v>240</v>
      </c>
      <c r="F84" s="149"/>
    </row>
    <row r="85" spans="1:6" s="145" customFormat="1" ht="15.75" customHeight="1" x14ac:dyDescent="0.2">
      <c r="A85" s="148" t="s">
        <v>239</v>
      </c>
      <c r="B85" s="146"/>
      <c r="C85" s="146"/>
      <c r="D85" s="147">
        <f>SUM(D80:D84)</f>
        <v>0</v>
      </c>
      <c r="E85" s="147">
        <f>(SUM(E80:E84))*2</f>
        <v>0</v>
      </c>
      <c r="F85" s="181"/>
    </row>
    <row r="86" spans="1:6" ht="30" customHeight="1" x14ac:dyDescent="0.2">
      <c r="A86" s="232" t="s">
        <v>150</v>
      </c>
      <c r="B86" s="232"/>
      <c r="C86" s="232"/>
      <c r="D86" s="156"/>
      <c r="E86" s="156"/>
      <c r="F86" s="155"/>
    </row>
    <row r="87" spans="1:6" ht="46.9" customHeight="1" x14ac:dyDescent="0.2">
      <c r="A87" s="232" t="s">
        <v>335</v>
      </c>
      <c r="B87" s="232"/>
      <c r="C87" s="232"/>
      <c r="D87" s="156"/>
      <c r="E87" s="156"/>
      <c r="F87" s="155"/>
    </row>
    <row r="88" spans="1:6" s="175" customFormat="1" ht="30" customHeight="1" x14ac:dyDescent="0.2">
      <c r="A88" s="179" t="s">
        <v>334</v>
      </c>
      <c r="B88" s="178"/>
      <c r="C88" s="177"/>
      <c r="D88" s="180"/>
      <c r="E88" s="180"/>
      <c r="F88" s="176"/>
    </row>
    <row r="89" spans="1:6" ht="34.9" customHeight="1" x14ac:dyDescent="0.2">
      <c r="A89" s="154" t="s">
        <v>333</v>
      </c>
      <c r="B89" s="153" t="s">
        <v>135</v>
      </c>
      <c r="C89" s="152" t="s">
        <v>151</v>
      </c>
      <c r="D89" s="150"/>
      <c r="E89" s="151" t="s">
        <v>240</v>
      </c>
      <c r="F89" s="149"/>
    </row>
    <row r="90" spans="1:6" ht="34.15" customHeight="1" x14ac:dyDescent="0.2">
      <c r="A90" s="154" t="s">
        <v>332</v>
      </c>
      <c r="B90" s="153" t="s">
        <v>135</v>
      </c>
      <c r="C90" s="152" t="s">
        <v>151</v>
      </c>
      <c r="D90" s="150"/>
      <c r="E90" s="151" t="s">
        <v>240</v>
      </c>
      <c r="F90" s="149"/>
    </row>
    <row r="91" spans="1:6" ht="28.9" customHeight="1" x14ac:dyDescent="0.2">
      <c r="A91" s="154" t="s">
        <v>331</v>
      </c>
      <c r="B91" s="153" t="s">
        <v>135</v>
      </c>
      <c r="C91" s="152" t="s">
        <v>151</v>
      </c>
      <c r="D91" s="150"/>
      <c r="E91" s="151" t="s">
        <v>240</v>
      </c>
      <c r="F91" s="149"/>
    </row>
    <row r="92" spans="1:6" s="175" customFormat="1" ht="48" customHeight="1" x14ac:dyDescent="0.2">
      <c r="A92" s="179" t="s">
        <v>330</v>
      </c>
      <c r="B92" s="178"/>
      <c r="C92" s="177"/>
      <c r="D92" s="165" t="s">
        <v>240</v>
      </c>
      <c r="E92" s="165" t="s">
        <v>240</v>
      </c>
      <c r="F92" s="176"/>
    </row>
    <row r="93" spans="1:6" ht="34.15" customHeight="1" x14ac:dyDescent="0.2">
      <c r="A93" s="154" t="s">
        <v>329</v>
      </c>
      <c r="B93" s="153" t="s">
        <v>135</v>
      </c>
      <c r="C93" s="152" t="s">
        <v>152</v>
      </c>
      <c r="D93" s="150"/>
      <c r="E93" s="151" t="s">
        <v>240</v>
      </c>
      <c r="F93" s="149"/>
    </row>
    <row r="94" spans="1:6" ht="33" customHeight="1" x14ac:dyDescent="0.2">
      <c r="A94" s="154" t="s">
        <v>328</v>
      </c>
      <c r="B94" s="153" t="s">
        <v>135</v>
      </c>
      <c r="C94" s="152" t="s">
        <v>152</v>
      </c>
      <c r="D94" s="150"/>
      <c r="E94" s="151" t="s">
        <v>240</v>
      </c>
      <c r="F94" s="149"/>
    </row>
    <row r="95" spans="1:6" ht="39" customHeight="1" x14ac:dyDescent="0.2">
      <c r="A95" s="154" t="s">
        <v>327</v>
      </c>
      <c r="B95" s="153" t="s">
        <v>135</v>
      </c>
      <c r="C95" s="152" t="s">
        <v>152</v>
      </c>
      <c r="D95" s="150"/>
      <c r="E95" s="151" t="s">
        <v>240</v>
      </c>
      <c r="F95" s="149"/>
    </row>
    <row r="96" spans="1:6" ht="49.15" customHeight="1" x14ac:dyDescent="0.2">
      <c r="A96" s="154" t="s">
        <v>326</v>
      </c>
      <c r="B96" s="153" t="s">
        <v>135</v>
      </c>
      <c r="C96" s="152" t="s">
        <v>152</v>
      </c>
      <c r="D96" s="150"/>
      <c r="E96" s="151" t="s">
        <v>240</v>
      </c>
      <c r="F96" s="149"/>
    </row>
    <row r="97" spans="1:6" ht="15.75" customHeight="1" x14ac:dyDescent="0.2">
      <c r="A97" s="162" t="s">
        <v>239</v>
      </c>
      <c r="B97" s="146"/>
      <c r="C97" s="146"/>
      <c r="D97" s="161">
        <f>SUM(D89:D96)</f>
        <v>0</v>
      </c>
      <c r="E97" s="160"/>
      <c r="F97" s="146"/>
    </row>
    <row r="98" spans="1:6" ht="28.9" customHeight="1" x14ac:dyDescent="0.2">
      <c r="A98" s="232" t="s">
        <v>153</v>
      </c>
      <c r="B98" s="232"/>
      <c r="C98" s="232"/>
      <c r="D98" s="174"/>
      <c r="E98" s="173"/>
      <c r="F98" s="155"/>
    </row>
    <row r="99" spans="1:6" ht="46.9" customHeight="1" x14ac:dyDescent="0.2">
      <c r="A99" s="232" t="s">
        <v>154</v>
      </c>
      <c r="B99" s="232"/>
      <c r="C99" s="232"/>
      <c r="D99" s="156"/>
      <c r="E99" s="156"/>
      <c r="F99" s="155"/>
    </row>
    <row r="100" spans="1:6" ht="64.900000000000006" customHeight="1" x14ac:dyDescent="0.2">
      <c r="A100" s="163" t="s">
        <v>325</v>
      </c>
      <c r="B100" s="153" t="s">
        <v>135</v>
      </c>
      <c r="C100" s="152" t="s">
        <v>155</v>
      </c>
      <c r="D100" s="150"/>
      <c r="E100" s="151" t="s">
        <v>240</v>
      </c>
      <c r="F100" s="149"/>
    </row>
    <row r="101" spans="1:6" ht="34.9" customHeight="1" x14ac:dyDescent="0.2">
      <c r="A101" s="170" t="s">
        <v>324</v>
      </c>
      <c r="B101" s="167"/>
      <c r="C101" s="166"/>
      <c r="D101" s="165" t="s">
        <v>240</v>
      </c>
      <c r="E101" s="165" t="s">
        <v>240</v>
      </c>
      <c r="F101" s="164"/>
    </row>
    <row r="102" spans="1:6" ht="28.15" customHeight="1" x14ac:dyDescent="0.2">
      <c r="A102" s="154" t="s">
        <v>323</v>
      </c>
      <c r="B102" s="153" t="s">
        <v>135</v>
      </c>
      <c r="C102" s="152" t="s">
        <v>156</v>
      </c>
      <c r="D102" s="150"/>
      <c r="E102" s="151" t="s">
        <v>240</v>
      </c>
      <c r="F102" s="149"/>
    </row>
    <row r="103" spans="1:6" ht="39" customHeight="1" x14ac:dyDescent="0.2">
      <c r="A103" s="154" t="s">
        <v>322</v>
      </c>
      <c r="B103" s="153" t="s">
        <v>135</v>
      </c>
      <c r="C103" s="152" t="s">
        <v>156</v>
      </c>
      <c r="D103" s="150"/>
      <c r="E103" s="151" t="s">
        <v>240</v>
      </c>
      <c r="F103" s="149"/>
    </row>
    <row r="104" spans="1:6" ht="37.9" customHeight="1" x14ac:dyDescent="0.2">
      <c r="A104" s="154" t="s">
        <v>321</v>
      </c>
      <c r="B104" s="153" t="s">
        <v>135</v>
      </c>
      <c r="C104" s="152" t="s">
        <v>259</v>
      </c>
      <c r="D104" s="150"/>
      <c r="E104" s="151" t="s">
        <v>240</v>
      </c>
      <c r="F104" s="149"/>
    </row>
    <row r="105" spans="1:6" ht="48" customHeight="1" x14ac:dyDescent="0.2">
      <c r="A105" s="168" t="s">
        <v>320</v>
      </c>
      <c r="B105" s="167"/>
      <c r="C105" s="166"/>
      <c r="D105" s="165" t="s">
        <v>240</v>
      </c>
      <c r="E105" s="165" t="s">
        <v>240</v>
      </c>
      <c r="F105" s="164"/>
    </row>
    <row r="106" spans="1:6" ht="57" customHeight="1" x14ac:dyDescent="0.2">
      <c r="A106" s="154" t="s">
        <v>319</v>
      </c>
      <c r="B106" s="153" t="s">
        <v>135</v>
      </c>
      <c r="C106" s="152" t="s">
        <v>317</v>
      </c>
      <c r="D106" s="150"/>
      <c r="E106" s="151" t="s">
        <v>240</v>
      </c>
      <c r="F106" s="149"/>
    </row>
    <row r="107" spans="1:6" ht="51" customHeight="1" x14ac:dyDescent="0.2">
      <c r="A107" s="154" t="s">
        <v>318</v>
      </c>
      <c r="B107" s="153" t="s">
        <v>135</v>
      </c>
      <c r="C107" s="152" t="s">
        <v>317</v>
      </c>
      <c r="D107" s="150"/>
      <c r="E107" s="151" t="s">
        <v>240</v>
      </c>
      <c r="F107" s="149"/>
    </row>
    <row r="108" spans="1:6" ht="15.75" customHeight="1" x14ac:dyDescent="0.2">
      <c r="A108" s="162" t="s">
        <v>239</v>
      </c>
      <c r="B108" s="146"/>
      <c r="C108" s="146"/>
      <c r="D108" s="161">
        <f>SUM(D100:D107)</f>
        <v>0</v>
      </c>
      <c r="E108" s="160"/>
      <c r="F108" s="146"/>
    </row>
    <row r="109" spans="1:6" ht="31.9" customHeight="1" x14ac:dyDescent="0.2">
      <c r="A109" s="233" t="s">
        <v>157</v>
      </c>
      <c r="B109" s="233"/>
      <c r="C109" s="233"/>
      <c r="D109" s="174"/>
      <c r="E109" s="173"/>
      <c r="F109" s="155"/>
    </row>
    <row r="110" spans="1:6" ht="33" customHeight="1" x14ac:dyDescent="0.2">
      <c r="A110" s="232" t="s">
        <v>158</v>
      </c>
      <c r="B110" s="232"/>
      <c r="C110" s="232"/>
      <c r="D110" s="174"/>
      <c r="E110" s="173"/>
      <c r="F110" s="155"/>
    </row>
    <row r="111" spans="1:6" ht="45" customHeight="1" x14ac:dyDescent="0.2">
      <c r="A111" s="232" t="s">
        <v>316</v>
      </c>
      <c r="B111" s="232"/>
      <c r="C111" s="232"/>
      <c r="D111" s="156"/>
      <c r="E111" s="156"/>
      <c r="F111" s="155"/>
    </row>
    <row r="112" spans="1:6" ht="72" customHeight="1" x14ac:dyDescent="0.2">
      <c r="A112" s="154" t="s">
        <v>315</v>
      </c>
      <c r="B112" s="153" t="s">
        <v>135</v>
      </c>
      <c r="C112" s="152" t="s">
        <v>314</v>
      </c>
      <c r="D112" s="150"/>
      <c r="E112" s="151" t="s">
        <v>240</v>
      </c>
      <c r="F112" s="149"/>
    </row>
    <row r="113" spans="1:6" ht="36" customHeight="1" x14ac:dyDescent="0.2">
      <c r="A113" s="168" t="s">
        <v>313</v>
      </c>
      <c r="B113" s="167"/>
      <c r="C113" s="166"/>
      <c r="D113" s="165" t="s">
        <v>240</v>
      </c>
      <c r="E113" s="165" t="s">
        <v>240</v>
      </c>
      <c r="F113" s="164"/>
    </row>
    <row r="114" spans="1:6" ht="37.15" customHeight="1" x14ac:dyDescent="0.2">
      <c r="A114" s="154" t="s">
        <v>312</v>
      </c>
      <c r="B114" s="153" t="s">
        <v>135</v>
      </c>
      <c r="C114" s="152" t="s">
        <v>309</v>
      </c>
      <c r="D114" s="150"/>
      <c r="E114" s="151" t="s">
        <v>240</v>
      </c>
      <c r="F114" s="149"/>
    </row>
    <row r="115" spans="1:6" ht="37.9" customHeight="1" x14ac:dyDescent="0.2">
      <c r="A115" s="154" t="s">
        <v>311</v>
      </c>
      <c r="B115" s="153" t="s">
        <v>135</v>
      </c>
      <c r="C115" s="152" t="s">
        <v>309</v>
      </c>
      <c r="D115" s="150"/>
      <c r="E115" s="151" t="s">
        <v>240</v>
      </c>
      <c r="F115" s="149"/>
    </row>
    <row r="116" spans="1:6" ht="54" customHeight="1" x14ac:dyDescent="0.2">
      <c r="A116" s="154" t="s">
        <v>310</v>
      </c>
      <c r="B116" s="153" t="s">
        <v>135</v>
      </c>
      <c r="C116" s="152" t="s">
        <v>309</v>
      </c>
      <c r="D116" s="150"/>
      <c r="E116" s="151" t="s">
        <v>240</v>
      </c>
      <c r="F116" s="149"/>
    </row>
    <row r="117" spans="1:6" ht="55.9" customHeight="1" x14ac:dyDescent="0.2">
      <c r="A117" s="154" t="s">
        <v>308</v>
      </c>
      <c r="B117" s="153" t="s">
        <v>135</v>
      </c>
      <c r="C117" s="152" t="s">
        <v>307</v>
      </c>
      <c r="D117" s="150"/>
      <c r="E117" s="151" t="s">
        <v>240</v>
      </c>
      <c r="F117" s="149"/>
    </row>
    <row r="118" spans="1:6" ht="78" customHeight="1" x14ac:dyDescent="0.2">
      <c r="A118" s="154" t="s">
        <v>306</v>
      </c>
      <c r="B118" s="153" t="s">
        <v>135</v>
      </c>
      <c r="C118" s="152" t="s">
        <v>305</v>
      </c>
      <c r="D118" s="150"/>
      <c r="E118" s="151" t="s">
        <v>240</v>
      </c>
      <c r="F118" s="149"/>
    </row>
    <row r="119" spans="1:6" ht="66" customHeight="1" x14ac:dyDescent="0.2">
      <c r="A119" s="168" t="s">
        <v>304</v>
      </c>
      <c r="B119" s="167"/>
      <c r="C119" s="166"/>
      <c r="D119" s="165" t="s">
        <v>240</v>
      </c>
      <c r="E119" s="165" t="s">
        <v>240</v>
      </c>
      <c r="F119" s="164"/>
    </row>
    <row r="120" spans="1:6" ht="42" customHeight="1" x14ac:dyDescent="0.2">
      <c r="A120" s="154" t="s">
        <v>303</v>
      </c>
      <c r="B120" s="153" t="s">
        <v>135</v>
      </c>
      <c r="C120" s="152" t="s">
        <v>159</v>
      </c>
      <c r="D120" s="150"/>
      <c r="E120" s="151" t="s">
        <v>240</v>
      </c>
      <c r="F120" s="149"/>
    </row>
    <row r="121" spans="1:6" ht="42" customHeight="1" x14ac:dyDescent="0.2">
      <c r="A121" s="154" t="s">
        <v>302</v>
      </c>
      <c r="B121" s="153" t="s">
        <v>135</v>
      </c>
      <c r="C121" s="152" t="s">
        <v>159</v>
      </c>
      <c r="D121" s="150"/>
      <c r="E121" s="151" t="s">
        <v>240</v>
      </c>
      <c r="F121" s="149"/>
    </row>
    <row r="122" spans="1:6" ht="40.9" customHeight="1" x14ac:dyDescent="0.2">
      <c r="A122" s="154" t="s">
        <v>301</v>
      </c>
      <c r="B122" s="153" t="s">
        <v>135</v>
      </c>
      <c r="C122" s="152" t="s">
        <v>159</v>
      </c>
      <c r="D122" s="150"/>
      <c r="E122" s="151" t="s">
        <v>240</v>
      </c>
      <c r="F122" s="149"/>
    </row>
    <row r="123" spans="1:6" ht="52.15" customHeight="1" x14ac:dyDescent="0.2">
      <c r="A123" s="168" t="s">
        <v>300</v>
      </c>
      <c r="B123" s="167"/>
      <c r="C123" s="166"/>
      <c r="D123" s="165" t="s">
        <v>240</v>
      </c>
      <c r="E123" s="165" t="s">
        <v>240</v>
      </c>
      <c r="F123" s="164"/>
    </row>
    <row r="124" spans="1:6" ht="40.15" customHeight="1" x14ac:dyDescent="0.2">
      <c r="A124" s="154" t="s">
        <v>299</v>
      </c>
      <c r="B124" s="153" t="s">
        <v>135</v>
      </c>
      <c r="C124" s="152" t="s">
        <v>159</v>
      </c>
      <c r="D124" s="150"/>
      <c r="E124" s="151" t="s">
        <v>240</v>
      </c>
      <c r="F124" s="149"/>
    </row>
    <row r="125" spans="1:6" ht="42" customHeight="1" x14ac:dyDescent="0.2">
      <c r="A125" s="154" t="s">
        <v>298</v>
      </c>
      <c r="B125" s="153" t="s">
        <v>135</v>
      </c>
      <c r="C125" s="152" t="s">
        <v>159</v>
      </c>
      <c r="D125" s="150"/>
      <c r="E125" s="151" t="s">
        <v>240</v>
      </c>
      <c r="F125" s="149"/>
    </row>
    <row r="126" spans="1:6" ht="43.15" customHeight="1" x14ac:dyDescent="0.2">
      <c r="A126" s="154" t="s">
        <v>297</v>
      </c>
      <c r="B126" s="153" t="s">
        <v>135</v>
      </c>
      <c r="C126" s="152" t="s">
        <v>159</v>
      </c>
      <c r="D126" s="150"/>
      <c r="E126" s="151" t="s">
        <v>240</v>
      </c>
      <c r="F126" s="149"/>
    </row>
    <row r="127" spans="1:6" ht="45" customHeight="1" x14ac:dyDescent="0.2">
      <c r="A127" s="168" t="s">
        <v>296</v>
      </c>
      <c r="B127" s="167"/>
      <c r="C127" s="166"/>
      <c r="D127" s="165" t="s">
        <v>240</v>
      </c>
      <c r="E127" s="165" t="s">
        <v>240</v>
      </c>
      <c r="F127" s="164"/>
    </row>
    <row r="128" spans="1:6" ht="40.9" customHeight="1" x14ac:dyDescent="0.2">
      <c r="A128" s="154" t="s">
        <v>295</v>
      </c>
      <c r="B128" s="153" t="s">
        <v>135</v>
      </c>
      <c r="C128" s="152" t="s">
        <v>160</v>
      </c>
      <c r="D128" s="150"/>
      <c r="E128" s="151" t="s">
        <v>240</v>
      </c>
      <c r="F128" s="149"/>
    </row>
    <row r="129" spans="1:6" ht="54" customHeight="1" x14ac:dyDescent="0.2">
      <c r="A129" s="154" t="s">
        <v>294</v>
      </c>
      <c r="B129" s="153" t="s">
        <v>135</v>
      </c>
      <c r="C129" s="152" t="s">
        <v>160</v>
      </c>
      <c r="D129" s="150"/>
      <c r="E129" s="151" t="s">
        <v>240</v>
      </c>
      <c r="F129" s="149"/>
    </row>
    <row r="130" spans="1:6" ht="54" customHeight="1" x14ac:dyDescent="0.2">
      <c r="A130" s="168" t="s">
        <v>293</v>
      </c>
      <c r="B130" s="167" t="s">
        <v>292</v>
      </c>
      <c r="C130" s="166" t="s">
        <v>291</v>
      </c>
      <c r="D130" s="165" t="s">
        <v>240</v>
      </c>
      <c r="E130" s="165" t="s">
        <v>240</v>
      </c>
      <c r="F130" s="164"/>
    </row>
    <row r="131" spans="1:6" ht="33" customHeight="1" x14ac:dyDescent="0.2">
      <c r="A131" s="154" t="s">
        <v>290</v>
      </c>
      <c r="B131" s="153" t="s">
        <v>135</v>
      </c>
      <c r="C131" s="152" t="s">
        <v>138</v>
      </c>
      <c r="D131" s="150"/>
      <c r="E131" s="151" t="s">
        <v>240</v>
      </c>
      <c r="F131" s="149"/>
    </row>
    <row r="132" spans="1:6" ht="30" customHeight="1" x14ac:dyDescent="0.2">
      <c r="A132" s="154" t="s">
        <v>289</v>
      </c>
      <c r="B132" s="153" t="s">
        <v>135</v>
      </c>
      <c r="C132" s="152" t="s">
        <v>259</v>
      </c>
      <c r="D132" s="150"/>
      <c r="E132" s="151" t="s">
        <v>240</v>
      </c>
      <c r="F132" s="149"/>
    </row>
    <row r="133" spans="1:6" ht="37.15" customHeight="1" x14ac:dyDescent="0.2">
      <c r="A133" s="168" t="s">
        <v>288</v>
      </c>
      <c r="B133" s="167"/>
      <c r="C133" s="166"/>
      <c r="D133" s="165" t="s">
        <v>240</v>
      </c>
      <c r="E133" s="165" t="s">
        <v>240</v>
      </c>
      <c r="F133" s="164"/>
    </row>
    <row r="134" spans="1:6" ht="43.15" customHeight="1" x14ac:dyDescent="0.2">
      <c r="A134" s="154" t="s">
        <v>287</v>
      </c>
      <c r="B134" s="153" t="s">
        <v>135</v>
      </c>
      <c r="C134" s="152" t="s">
        <v>286</v>
      </c>
      <c r="D134" s="150"/>
      <c r="E134" s="151" t="s">
        <v>240</v>
      </c>
      <c r="F134" s="149"/>
    </row>
    <row r="135" spans="1:6" ht="34.9" customHeight="1" x14ac:dyDescent="0.2">
      <c r="A135" s="154" t="s">
        <v>285</v>
      </c>
      <c r="B135" s="153" t="s">
        <v>135</v>
      </c>
      <c r="C135" s="152" t="s">
        <v>259</v>
      </c>
      <c r="D135" s="150"/>
      <c r="E135" s="151" t="s">
        <v>240</v>
      </c>
      <c r="F135" s="149"/>
    </row>
    <row r="136" spans="1:6" ht="15.75" customHeight="1" x14ac:dyDescent="0.2">
      <c r="A136" s="162" t="s">
        <v>239</v>
      </c>
      <c r="B136" s="146"/>
      <c r="C136" s="146"/>
      <c r="D136" s="161">
        <f>SUM(D112:D135)</f>
        <v>0</v>
      </c>
      <c r="E136" s="160"/>
      <c r="F136" s="146"/>
    </row>
    <row r="137" spans="1:6" ht="43.9" customHeight="1" x14ac:dyDescent="0.2">
      <c r="A137" s="159" t="s">
        <v>161</v>
      </c>
      <c r="B137" s="158"/>
      <c r="C137" s="157"/>
      <c r="D137" s="156"/>
      <c r="E137" s="156"/>
      <c r="F137" s="155"/>
    </row>
    <row r="138" spans="1:6" ht="55.9" customHeight="1" x14ac:dyDescent="0.2">
      <c r="A138" s="159" t="s">
        <v>284</v>
      </c>
      <c r="B138" s="158"/>
      <c r="C138" s="157"/>
      <c r="D138" s="156"/>
      <c r="E138" s="156"/>
      <c r="F138" s="155"/>
    </row>
    <row r="139" spans="1:6" s="145" customFormat="1" ht="63" customHeight="1" x14ac:dyDescent="0.2">
      <c r="A139" s="163" t="s">
        <v>283</v>
      </c>
      <c r="B139" s="153"/>
      <c r="C139" s="152" t="s">
        <v>282</v>
      </c>
      <c r="D139" s="151" t="s">
        <v>240</v>
      </c>
      <c r="E139" s="171"/>
      <c r="F139" s="149"/>
    </row>
    <row r="140" spans="1:6" s="145" customFormat="1" ht="15.75" customHeight="1" x14ac:dyDescent="0.2">
      <c r="A140" s="148" t="s">
        <v>239</v>
      </c>
      <c r="B140" s="146"/>
      <c r="C140" s="146"/>
      <c r="D140" s="160"/>
      <c r="E140" s="147">
        <f>E139*2</f>
        <v>0</v>
      </c>
      <c r="F140" s="146"/>
    </row>
    <row r="141" spans="1:6" s="145" customFormat="1" ht="40.15" customHeight="1" x14ac:dyDescent="0.2">
      <c r="A141" s="159" t="s">
        <v>281</v>
      </c>
      <c r="B141" s="158"/>
      <c r="C141" s="157"/>
      <c r="D141" s="173"/>
      <c r="E141" s="172"/>
      <c r="F141" s="155"/>
    </row>
    <row r="142" spans="1:6" ht="55.9" customHeight="1" x14ac:dyDescent="0.2">
      <c r="A142" s="159" t="s">
        <v>280</v>
      </c>
      <c r="B142" s="158"/>
      <c r="C142" s="157"/>
      <c r="D142" s="156"/>
      <c r="E142" s="156"/>
      <c r="F142" s="155"/>
    </row>
    <row r="143" spans="1:6" ht="67.150000000000006" customHeight="1" x14ac:dyDescent="0.2">
      <c r="A143" s="163" t="s">
        <v>279</v>
      </c>
      <c r="B143" s="153" t="s">
        <v>135</v>
      </c>
      <c r="C143" s="152" t="s">
        <v>259</v>
      </c>
      <c r="D143" s="150"/>
      <c r="E143" s="151" t="s">
        <v>240</v>
      </c>
      <c r="F143" s="149"/>
    </row>
    <row r="144" spans="1:6" ht="49.9" customHeight="1" x14ac:dyDescent="0.2">
      <c r="A144" s="163" t="s">
        <v>278</v>
      </c>
      <c r="B144" s="153" t="s">
        <v>135</v>
      </c>
      <c r="C144" s="152" t="s">
        <v>277</v>
      </c>
      <c r="D144" s="150"/>
      <c r="E144" s="151" t="s">
        <v>240</v>
      </c>
      <c r="F144" s="149"/>
    </row>
    <row r="145" spans="1:6" ht="15.75" customHeight="1" x14ac:dyDescent="0.2">
      <c r="A145" s="162" t="s">
        <v>239</v>
      </c>
      <c r="B145" s="146"/>
      <c r="C145" s="146"/>
      <c r="D145" s="161">
        <f>SUM(D143:D144)</f>
        <v>0</v>
      </c>
      <c r="E145" s="160"/>
      <c r="F145" s="146"/>
    </row>
    <row r="146" spans="1:6" ht="27" customHeight="1" x14ac:dyDescent="0.2">
      <c r="A146" s="169" t="s">
        <v>163</v>
      </c>
      <c r="B146" s="158"/>
      <c r="C146" s="157"/>
      <c r="D146" s="156"/>
      <c r="E146" s="156"/>
      <c r="F146" s="155"/>
    </row>
    <row r="147" spans="1:6" ht="52.15" customHeight="1" x14ac:dyDescent="0.2">
      <c r="A147" s="159" t="s">
        <v>164</v>
      </c>
      <c r="B147" s="158"/>
      <c r="C147" s="157"/>
      <c r="D147" s="156"/>
      <c r="E147" s="156"/>
      <c r="F147" s="155"/>
    </row>
    <row r="148" spans="1:6" ht="67.900000000000006" customHeight="1" x14ac:dyDescent="0.2">
      <c r="A148" s="159" t="s">
        <v>276</v>
      </c>
      <c r="B148" s="158"/>
      <c r="C148" s="157"/>
      <c r="D148" s="156"/>
      <c r="E148" s="156"/>
      <c r="F148" s="155"/>
    </row>
    <row r="149" spans="1:6" ht="27" customHeight="1" x14ac:dyDescent="0.2">
      <c r="A149" s="168" t="s">
        <v>275</v>
      </c>
      <c r="B149" s="167"/>
      <c r="C149" s="166"/>
      <c r="D149" s="165" t="s">
        <v>240</v>
      </c>
      <c r="E149" s="165" t="s">
        <v>240</v>
      </c>
      <c r="F149" s="164"/>
    </row>
    <row r="150" spans="1:6" ht="40.9" customHeight="1" x14ac:dyDescent="0.2">
      <c r="A150" s="154" t="s">
        <v>274</v>
      </c>
      <c r="B150" s="153" t="s">
        <v>135</v>
      </c>
      <c r="C150" s="152" t="s">
        <v>165</v>
      </c>
      <c r="D150" s="150"/>
      <c r="E150" s="151" t="s">
        <v>240</v>
      </c>
      <c r="F150" s="149"/>
    </row>
    <row r="151" spans="1:6" s="145" customFormat="1" ht="42" customHeight="1" x14ac:dyDescent="0.2">
      <c r="A151" s="154" t="s">
        <v>273</v>
      </c>
      <c r="B151" s="153" t="s">
        <v>267</v>
      </c>
      <c r="C151" s="152" t="s">
        <v>272</v>
      </c>
      <c r="D151" s="171"/>
      <c r="E151" s="151" t="s">
        <v>240</v>
      </c>
      <c r="F151" s="149"/>
    </row>
    <row r="152" spans="1:6" s="145" customFormat="1" ht="55.15" customHeight="1" x14ac:dyDescent="0.2">
      <c r="A152" s="170" t="s">
        <v>271</v>
      </c>
      <c r="B152" s="167"/>
      <c r="C152" s="166"/>
      <c r="D152" s="165" t="s">
        <v>240</v>
      </c>
      <c r="E152" s="165" t="s">
        <v>240</v>
      </c>
      <c r="F152" s="164"/>
    </row>
    <row r="153" spans="1:6" s="145" customFormat="1" ht="49.15" customHeight="1" x14ac:dyDescent="0.2">
      <c r="A153" s="168" t="s">
        <v>270</v>
      </c>
      <c r="B153" s="167"/>
      <c r="C153" s="166"/>
      <c r="D153" s="165" t="s">
        <v>240</v>
      </c>
      <c r="E153" s="165" t="s">
        <v>240</v>
      </c>
      <c r="F153" s="164"/>
    </row>
    <row r="154" spans="1:6" s="145" customFormat="1" ht="42" customHeight="1" x14ac:dyDescent="0.2">
      <c r="A154" s="154" t="s">
        <v>269</v>
      </c>
      <c r="B154" s="153" t="s">
        <v>267</v>
      </c>
      <c r="C154" s="152" t="s">
        <v>166</v>
      </c>
      <c r="D154" s="171"/>
      <c r="E154" s="151" t="s">
        <v>240</v>
      </c>
      <c r="F154" s="149"/>
    </row>
    <row r="155" spans="1:6" s="145" customFormat="1" ht="49.15" customHeight="1" x14ac:dyDescent="0.2">
      <c r="A155" s="154" t="s">
        <v>268</v>
      </c>
      <c r="B155" s="153" t="s">
        <v>267</v>
      </c>
      <c r="C155" s="152" t="s">
        <v>166</v>
      </c>
      <c r="D155" s="171"/>
      <c r="E155" s="151" t="s">
        <v>240</v>
      </c>
      <c r="F155" s="149"/>
    </row>
    <row r="156" spans="1:6" s="145" customFormat="1" ht="49.15" customHeight="1" x14ac:dyDescent="0.2">
      <c r="A156" s="170" t="s">
        <v>266</v>
      </c>
      <c r="B156" s="167"/>
      <c r="C156" s="166"/>
      <c r="D156" s="165" t="s">
        <v>240</v>
      </c>
      <c r="E156" s="165" t="s">
        <v>240</v>
      </c>
      <c r="F156" s="164"/>
    </row>
    <row r="157" spans="1:6" s="145" customFormat="1" ht="15.75" customHeight="1" x14ac:dyDescent="0.2">
      <c r="A157" s="148" t="s">
        <v>239</v>
      </c>
      <c r="B157" s="146"/>
      <c r="C157" s="146"/>
      <c r="D157" s="147">
        <f>SUM(D150:D155)</f>
        <v>0</v>
      </c>
      <c r="E157" s="160"/>
      <c r="F157" s="146"/>
    </row>
    <row r="158" spans="1:6" ht="25.9" customHeight="1" x14ac:dyDescent="0.2">
      <c r="A158" s="169" t="s">
        <v>167</v>
      </c>
      <c r="B158" s="158"/>
      <c r="C158" s="157"/>
      <c r="D158" s="156"/>
      <c r="E158" s="156"/>
      <c r="F158" s="155"/>
    </row>
    <row r="159" spans="1:6" ht="25.9" customHeight="1" x14ac:dyDescent="0.2">
      <c r="A159" s="159" t="s">
        <v>168</v>
      </c>
      <c r="B159" s="158"/>
      <c r="C159" s="157"/>
      <c r="D159" s="156"/>
      <c r="E159" s="156"/>
      <c r="F159" s="155"/>
    </row>
    <row r="160" spans="1:6" ht="52.9" customHeight="1" x14ac:dyDescent="0.2">
      <c r="A160" s="159" t="s">
        <v>265</v>
      </c>
      <c r="B160" s="158"/>
      <c r="C160" s="157"/>
      <c r="D160" s="156"/>
      <c r="E160" s="156"/>
      <c r="F160" s="155"/>
    </row>
    <row r="161" spans="1:6" ht="39" customHeight="1" x14ac:dyDescent="0.2">
      <c r="A161" s="168" t="s">
        <v>264</v>
      </c>
      <c r="B161" s="167"/>
      <c r="C161" s="166"/>
      <c r="D161" s="165" t="s">
        <v>240</v>
      </c>
      <c r="E161" s="165" t="s">
        <v>240</v>
      </c>
      <c r="F161" s="164"/>
    </row>
    <row r="162" spans="1:6" ht="31.15" customHeight="1" x14ac:dyDescent="0.2">
      <c r="A162" s="163" t="s">
        <v>263</v>
      </c>
      <c r="B162" s="153" t="s">
        <v>135</v>
      </c>
      <c r="C162" s="152" t="s">
        <v>162</v>
      </c>
      <c r="D162" s="150"/>
      <c r="E162" s="151" t="s">
        <v>240</v>
      </c>
      <c r="F162" s="149"/>
    </row>
    <row r="163" spans="1:6" ht="28.9" customHeight="1" x14ac:dyDescent="0.2">
      <c r="A163" s="154" t="s">
        <v>262</v>
      </c>
      <c r="B163" s="153" t="s">
        <v>135</v>
      </c>
      <c r="C163" s="152" t="s">
        <v>259</v>
      </c>
      <c r="D163" s="150"/>
      <c r="E163" s="151" t="s">
        <v>240</v>
      </c>
      <c r="F163" s="149"/>
    </row>
    <row r="164" spans="1:6" ht="79.150000000000006" customHeight="1" x14ac:dyDescent="0.2">
      <c r="A164" s="154" t="s">
        <v>261</v>
      </c>
      <c r="B164" s="153" t="s">
        <v>135</v>
      </c>
      <c r="C164" s="152" t="s">
        <v>259</v>
      </c>
      <c r="D164" s="150"/>
      <c r="E164" s="151" t="s">
        <v>240</v>
      </c>
      <c r="F164" s="149"/>
    </row>
    <row r="165" spans="1:6" ht="70.900000000000006" customHeight="1" x14ac:dyDescent="0.2">
      <c r="A165" s="154" t="s">
        <v>260</v>
      </c>
      <c r="B165" s="153" t="s">
        <v>135</v>
      </c>
      <c r="C165" s="152" t="s">
        <v>259</v>
      </c>
      <c r="D165" s="150"/>
      <c r="E165" s="151" t="s">
        <v>240</v>
      </c>
      <c r="F165" s="149"/>
    </row>
    <row r="166" spans="1:6" ht="55.15" customHeight="1" x14ac:dyDescent="0.2">
      <c r="A166" s="154" t="s">
        <v>258</v>
      </c>
      <c r="B166" s="153" t="s">
        <v>135</v>
      </c>
      <c r="C166" s="152" t="s">
        <v>162</v>
      </c>
      <c r="D166" s="150"/>
      <c r="E166" s="151" t="s">
        <v>240</v>
      </c>
      <c r="F166" s="149"/>
    </row>
    <row r="167" spans="1:6" ht="40.9" customHeight="1" x14ac:dyDescent="0.2">
      <c r="A167" s="154" t="s">
        <v>257</v>
      </c>
      <c r="B167" s="153" t="s">
        <v>135</v>
      </c>
      <c r="C167" s="152" t="s">
        <v>162</v>
      </c>
      <c r="D167" s="150"/>
      <c r="E167" s="151" t="s">
        <v>240</v>
      </c>
      <c r="F167" s="149"/>
    </row>
    <row r="168" spans="1:6" ht="15.75" customHeight="1" x14ac:dyDescent="0.2">
      <c r="A168" s="162" t="s">
        <v>239</v>
      </c>
      <c r="B168" s="146"/>
      <c r="C168" s="146"/>
      <c r="D168" s="161">
        <f>SUM(D162:D167)</f>
        <v>0</v>
      </c>
      <c r="E168" s="160"/>
      <c r="F168" s="146"/>
    </row>
    <row r="169" spans="1:6" ht="25.9" customHeight="1" x14ac:dyDescent="0.2">
      <c r="A169" s="159" t="s">
        <v>169</v>
      </c>
      <c r="B169" s="158"/>
      <c r="C169" s="157"/>
      <c r="D169" s="156"/>
      <c r="E169" s="156"/>
      <c r="F169" s="155"/>
    </row>
    <row r="170" spans="1:6" ht="39" customHeight="1" x14ac:dyDescent="0.2">
      <c r="A170" s="159" t="s">
        <v>256</v>
      </c>
      <c r="B170" s="158"/>
      <c r="C170" s="157"/>
      <c r="D170" s="156"/>
      <c r="E170" s="156"/>
      <c r="F170" s="155"/>
    </row>
    <row r="171" spans="1:6" ht="88.9" customHeight="1" x14ac:dyDescent="0.2">
      <c r="A171" s="159" t="s">
        <v>255</v>
      </c>
      <c r="B171" s="158"/>
      <c r="C171" s="157"/>
      <c r="D171" s="156"/>
      <c r="E171" s="156"/>
      <c r="F171" s="155"/>
    </row>
    <row r="172" spans="1:6" ht="33" customHeight="1" x14ac:dyDescent="0.2">
      <c r="A172" s="154" t="s">
        <v>254</v>
      </c>
      <c r="B172" s="153" t="s">
        <v>135</v>
      </c>
      <c r="C172" s="152" t="s">
        <v>170</v>
      </c>
      <c r="D172" s="150"/>
      <c r="E172" s="151" t="s">
        <v>240</v>
      </c>
      <c r="F172" s="149"/>
    </row>
    <row r="173" spans="1:6" ht="58.15" customHeight="1" x14ac:dyDescent="0.2">
      <c r="A173" s="154" t="s">
        <v>253</v>
      </c>
      <c r="B173" s="153" t="s">
        <v>135</v>
      </c>
      <c r="C173" s="152" t="s">
        <v>252</v>
      </c>
      <c r="D173" s="150"/>
      <c r="E173" s="151" t="s">
        <v>240</v>
      </c>
      <c r="F173" s="149"/>
    </row>
    <row r="174" spans="1:6" ht="48" customHeight="1" x14ac:dyDescent="0.2">
      <c r="A174" s="154" t="s">
        <v>251</v>
      </c>
      <c r="B174" s="153" t="s">
        <v>135</v>
      </c>
      <c r="C174" s="152" t="s">
        <v>171</v>
      </c>
      <c r="D174" s="150"/>
      <c r="E174" s="151" t="s">
        <v>240</v>
      </c>
      <c r="F174" s="149"/>
    </row>
    <row r="175" spans="1:6" ht="46.15" customHeight="1" x14ac:dyDescent="0.2">
      <c r="A175" s="168" t="s">
        <v>250</v>
      </c>
      <c r="B175" s="167" t="s">
        <v>135</v>
      </c>
      <c r="C175" s="166" t="s">
        <v>171</v>
      </c>
      <c r="D175" s="165" t="s">
        <v>240</v>
      </c>
      <c r="E175" s="165" t="s">
        <v>240</v>
      </c>
      <c r="F175" s="164"/>
    </row>
    <row r="176" spans="1:6" ht="40.9" customHeight="1" x14ac:dyDescent="0.2">
      <c r="A176" s="154" t="s">
        <v>249</v>
      </c>
      <c r="B176" s="153" t="s">
        <v>135</v>
      </c>
      <c r="C176" s="152" t="s">
        <v>171</v>
      </c>
      <c r="D176" s="150"/>
      <c r="E176" s="151" t="s">
        <v>240</v>
      </c>
      <c r="F176" s="149"/>
    </row>
    <row r="177" spans="1:6" ht="45" customHeight="1" x14ac:dyDescent="0.2">
      <c r="A177" s="154" t="s">
        <v>248</v>
      </c>
      <c r="B177" s="153" t="s">
        <v>135</v>
      </c>
      <c r="C177" s="152" t="s">
        <v>171</v>
      </c>
      <c r="D177" s="150"/>
      <c r="E177" s="151" t="s">
        <v>240</v>
      </c>
      <c r="F177" s="149"/>
    </row>
    <row r="178" spans="1:6" ht="63" customHeight="1" x14ac:dyDescent="0.2">
      <c r="A178" s="163" t="s">
        <v>247</v>
      </c>
      <c r="B178" s="153" t="s">
        <v>135</v>
      </c>
      <c r="C178" s="152" t="s">
        <v>246</v>
      </c>
      <c r="D178" s="150"/>
      <c r="E178" s="151" t="s">
        <v>240</v>
      </c>
      <c r="F178" s="149"/>
    </row>
    <row r="179" spans="1:6" ht="15.75" customHeight="1" x14ac:dyDescent="0.2">
      <c r="A179" s="162" t="s">
        <v>239</v>
      </c>
      <c r="B179" s="146"/>
      <c r="C179" s="146"/>
      <c r="D179" s="161">
        <f>SUM(D172:D178)</f>
        <v>0</v>
      </c>
      <c r="E179" s="160"/>
      <c r="F179" s="146"/>
    </row>
    <row r="180" spans="1:6" ht="33" customHeight="1" x14ac:dyDescent="0.2">
      <c r="A180" s="159" t="s">
        <v>172</v>
      </c>
      <c r="B180" s="158"/>
      <c r="C180" s="157"/>
      <c r="D180" s="156"/>
      <c r="E180" s="156"/>
      <c r="F180" s="155"/>
    </row>
    <row r="181" spans="1:6" ht="58.15" customHeight="1" x14ac:dyDescent="0.2">
      <c r="A181" s="159" t="s">
        <v>245</v>
      </c>
      <c r="B181" s="158"/>
      <c r="C181" s="157"/>
      <c r="D181" s="156"/>
      <c r="E181" s="156"/>
      <c r="F181" s="155"/>
    </row>
    <row r="182" spans="1:6" ht="85.15" customHeight="1" x14ac:dyDescent="0.2">
      <c r="A182" s="154" t="s">
        <v>244</v>
      </c>
      <c r="B182" s="153" t="s">
        <v>135</v>
      </c>
      <c r="C182" s="152" t="s">
        <v>171</v>
      </c>
      <c r="D182" s="150"/>
      <c r="E182" s="151" t="s">
        <v>240</v>
      </c>
      <c r="F182" s="149"/>
    </row>
    <row r="183" spans="1:6" ht="51" customHeight="1" x14ac:dyDescent="0.2">
      <c r="A183" s="154" t="s">
        <v>243</v>
      </c>
      <c r="B183" s="153" t="s">
        <v>135</v>
      </c>
      <c r="C183" s="152" t="s">
        <v>173</v>
      </c>
      <c r="D183" s="150"/>
      <c r="E183" s="151" t="s">
        <v>240</v>
      </c>
      <c r="F183" s="149"/>
    </row>
    <row r="184" spans="1:6" ht="39" customHeight="1" x14ac:dyDescent="0.2">
      <c r="A184" s="154" t="s">
        <v>242</v>
      </c>
      <c r="B184" s="153" t="s">
        <v>135</v>
      </c>
      <c r="C184" s="152" t="s">
        <v>173</v>
      </c>
      <c r="D184" s="150"/>
      <c r="E184" s="151" t="s">
        <v>240</v>
      </c>
      <c r="F184" s="149"/>
    </row>
    <row r="185" spans="1:6" ht="40.15" customHeight="1" x14ac:dyDescent="0.2">
      <c r="A185" s="154" t="s">
        <v>241</v>
      </c>
      <c r="B185" s="153" t="s">
        <v>135</v>
      </c>
      <c r="C185" s="152" t="s">
        <v>174</v>
      </c>
      <c r="D185" s="151" t="s">
        <v>240</v>
      </c>
      <c r="E185" s="150"/>
      <c r="F185" s="149"/>
    </row>
    <row r="186" spans="1:6" s="145" customFormat="1" ht="15.75" customHeight="1" x14ac:dyDescent="0.2">
      <c r="A186" s="148" t="s">
        <v>239</v>
      </c>
      <c r="B186" s="146"/>
      <c r="C186" s="146"/>
      <c r="D186" s="147">
        <f>SUM(D182:D185)</f>
        <v>0</v>
      </c>
      <c r="E186" s="147">
        <f>E185*2</f>
        <v>0</v>
      </c>
      <c r="F186" s="146"/>
    </row>
    <row r="187" spans="1:6" ht="13.9" hidden="1" customHeight="1" x14ac:dyDescent="0.2">
      <c r="A187" s="144" t="s">
        <v>238</v>
      </c>
      <c r="B187" s="143"/>
      <c r="C187" s="143"/>
      <c r="D187" s="142">
        <f>D19+D48+D69+D77+D85+D97+D108+D136+D140+D145+D157+D168+D179+D186</f>
        <v>0</v>
      </c>
      <c r="E187" s="142">
        <f>E19+E48+E69+E77+E85+E97+E108+E136+E140+E145+E157+E168+E179+E186</f>
        <v>0</v>
      </c>
      <c r="F187" s="141"/>
    </row>
    <row r="188" spans="1:6" ht="15.75" customHeight="1" x14ac:dyDescent="0.2">
      <c r="A188" s="140" t="s">
        <v>237</v>
      </c>
      <c r="B188" s="139"/>
      <c r="C188" s="139"/>
      <c r="D188" s="234">
        <f>D187+E187</f>
        <v>0</v>
      </c>
      <c r="E188" s="235"/>
      <c r="F188" s="138"/>
    </row>
    <row r="189" spans="1:6" ht="15.75" customHeight="1" x14ac:dyDescent="0.2">
      <c r="D189" s="129"/>
      <c r="E189" s="129"/>
    </row>
    <row r="190" spans="1:6" ht="12.75" x14ac:dyDescent="0.2">
      <c r="A190" s="135" t="s">
        <v>236</v>
      </c>
      <c r="B190" s="131"/>
      <c r="C190" s="131"/>
      <c r="D190" s="130"/>
      <c r="E190" s="130"/>
    </row>
    <row r="191" spans="1:6" ht="25.5" x14ac:dyDescent="0.2">
      <c r="A191" s="137" t="s">
        <v>235</v>
      </c>
      <c r="B191" s="135"/>
      <c r="C191" s="131"/>
      <c r="D191" s="130"/>
      <c r="E191" s="130"/>
    </row>
    <row r="192" spans="1:6" ht="12.75" x14ac:dyDescent="0.2">
      <c r="A192" s="127" t="s">
        <v>234</v>
      </c>
      <c r="B192" s="135"/>
      <c r="C192" s="131"/>
      <c r="D192" s="130"/>
      <c r="E192" s="130"/>
    </row>
    <row r="193" spans="1:5" ht="12.75" x14ac:dyDescent="0.2">
      <c r="A193" s="136" t="s">
        <v>233</v>
      </c>
      <c r="B193" s="135"/>
      <c r="C193" s="131"/>
      <c r="D193" s="130"/>
      <c r="E193" s="130"/>
    </row>
    <row r="194" spans="1:5" ht="12.75" x14ac:dyDescent="0.2">
      <c r="B194" s="131"/>
      <c r="C194" s="131"/>
      <c r="D194" s="130"/>
      <c r="E194" s="130"/>
    </row>
    <row r="195" spans="1:5" ht="12.75" x14ac:dyDescent="0.2">
      <c r="B195" s="131"/>
      <c r="C195" s="131"/>
      <c r="D195" s="130"/>
      <c r="E195" s="130"/>
    </row>
    <row r="196" spans="1:5" ht="12.75" x14ac:dyDescent="0.2">
      <c r="B196" s="131"/>
      <c r="C196" s="131"/>
      <c r="D196" s="130"/>
      <c r="E196" s="130"/>
    </row>
    <row r="197" spans="1:5" ht="12.75" x14ac:dyDescent="0.2">
      <c r="A197" s="134" t="s">
        <v>83</v>
      </c>
      <c r="B197" s="131"/>
      <c r="C197" s="131"/>
      <c r="D197" s="130"/>
      <c r="E197" s="130"/>
    </row>
    <row r="198" spans="1:5" ht="12.75" x14ac:dyDescent="0.2">
      <c r="A198" s="133"/>
      <c r="B198" s="131"/>
      <c r="C198" s="131"/>
      <c r="D198" s="130"/>
      <c r="E198" s="130"/>
    </row>
    <row r="199" spans="1:5" ht="12.75" x14ac:dyDescent="0.2">
      <c r="A199" s="133"/>
      <c r="B199" s="131"/>
      <c r="C199" s="131"/>
      <c r="D199" s="130"/>
      <c r="E199" s="130"/>
    </row>
    <row r="200" spans="1:5" ht="12.75" x14ac:dyDescent="0.2">
      <c r="A200" s="133"/>
      <c r="B200" s="131"/>
      <c r="C200" s="131"/>
      <c r="D200" s="130"/>
      <c r="E200" s="130"/>
    </row>
    <row r="201" spans="1:5" ht="12.75" x14ac:dyDescent="0.2">
      <c r="A201" s="132" t="s">
        <v>84</v>
      </c>
      <c r="B201" s="131"/>
      <c r="C201" s="131"/>
      <c r="D201" s="130"/>
      <c r="E201" s="130"/>
    </row>
    <row r="202" spans="1:5" ht="12.75" x14ac:dyDescent="0.2">
      <c r="A202" s="133"/>
      <c r="B202" s="131"/>
      <c r="C202" s="131"/>
      <c r="D202" s="130"/>
      <c r="E202" s="130"/>
    </row>
    <row r="203" spans="1:5" ht="12.75" x14ac:dyDescent="0.2">
      <c r="A203" s="133"/>
      <c r="B203" s="131"/>
      <c r="C203" s="131"/>
      <c r="D203" s="130"/>
      <c r="E203" s="130"/>
    </row>
    <row r="204" spans="1:5" ht="12.75" x14ac:dyDescent="0.2">
      <c r="A204" s="133"/>
      <c r="B204" s="131"/>
      <c r="C204" s="131"/>
      <c r="D204" s="130"/>
      <c r="E204" s="130"/>
    </row>
    <row r="205" spans="1:5" ht="12.75" x14ac:dyDescent="0.2">
      <c r="A205" s="132" t="s">
        <v>85</v>
      </c>
      <c r="B205" s="131"/>
      <c r="C205" s="131"/>
      <c r="D205" s="130"/>
      <c r="E205" s="130"/>
    </row>
    <row r="206" spans="1:5" ht="12.75" x14ac:dyDescent="0.2">
      <c r="A206" s="133"/>
      <c r="B206" s="131"/>
      <c r="C206" s="131"/>
      <c r="D206" s="130"/>
      <c r="E206" s="130"/>
    </row>
    <row r="207" spans="1:5" ht="12.75" x14ac:dyDescent="0.2">
      <c r="A207" s="133"/>
      <c r="B207" s="131"/>
      <c r="C207" s="131"/>
      <c r="D207" s="130"/>
      <c r="E207" s="130"/>
    </row>
    <row r="208" spans="1:5" ht="12.75" x14ac:dyDescent="0.2">
      <c r="A208" s="133"/>
      <c r="B208" s="131"/>
      <c r="C208" s="131"/>
      <c r="D208" s="130"/>
      <c r="E208" s="130"/>
    </row>
    <row r="209" spans="1:6" ht="12.75" x14ac:dyDescent="0.2">
      <c r="A209" s="132" t="s">
        <v>86</v>
      </c>
      <c r="B209" s="131"/>
      <c r="C209" s="131"/>
      <c r="D209" s="130"/>
      <c r="E209" s="130"/>
    </row>
    <row r="210" spans="1:6" ht="12.75" x14ac:dyDescent="0.2">
      <c r="A210" s="225" t="s">
        <v>446</v>
      </c>
      <c r="B210" s="225"/>
      <c r="C210" s="225"/>
      <c r="D210" s="225"/>
      <c r="E210" s="225"/>
      <c r="F210" s="225"/>
    </row>
    <row r="211" spans="1:6" ht="12.75" x14ac:dyDescent="0.2"/>
    <row r="212" spans="1:6" ht="12.75" x14ac:dyDescent="0.2"/>
    <row r="213" spans="1:6" ht="12.75" x14ac:dyDescent="0.2"/>
    <row r="214" spans="1:6" ht="12.75" x14ac:dyDescent="0.2"/>
    <row r="215" spans="1:6" ht="12.75" x14ac:dyDescent="0.2"/>
    <row r="216" spans="1:6" ht="12.75" x14ac:dyDescent="0.2"/>
    <row r="217" spans="1:6" ht="12.75" x14ac:dyDescent="0.2"/>
    <row r="218" spans="1:6" ht="12.75" x14ac:dyDescent="0.2"/>
    <row r="219" spans="1:6" ht="12.75" x14ac:dyDescent="0.2"/>
    <row r="220" spans="1:6" ht="15.75" customHeight="1" x14ac:dyDescent="0.2">
      <c r="D220" s="129"/>
      <c r="E220" s="129"/>
    </row>
    <row r="221" spans="1:6" ht="15.75" customHeight="1" x14ac:dyDescent="0.2">
      <c r="D221" s="129"/>
      <c r="E221" s="129"/>
    </row>
    <row r="222" spans="1:6" ht="15.75" customHeight="1" x14ac:dyDescent="0.2">
      <c r="D222" s="129"/>
      <c r="E222" s="129"/>
    </row>
    <row r="223" spans="1:6" ht="15.75" customHeight="1" x14ac:dyDescent="0.2">
      <c r="D223" s="129"/>
      <c r="E223" s="129"/>
    </row>
    <row r="224" spans="1:6" ht="15.75" customHeight="1" x14ac:dyDescent="0.2">
      <c r="D224" s="129"/>
      <c r="E224" s="129"/>
    </row>
    <row r="225" spans="4:5" ht="15.75" customHeight="1" x14ac:dyDescent="0.2">
      <c r="D225" s="129"/>
      <c r="E225" s="129"/>
    </row>
    <row r="226" spans="4:5" ht="15.75" customHeight="1" x14ac:dyDescent="0.2">
      <c r="D226" s="129"/>
      <c r="E226" s="129"/>
    </row>
    <row r="227" spans="4:5" ht="15.75" customHeight="1" x14ac:dyDescent="0.2">
      <c r="D227" s="129"/>
      <c r="E227" s="129"/>
    </row>
    <row r="228" spans="4:5" ht="15.75" customHeight="1" x14ac:dyDescent="0.2">
      <c r="D228" s="129"/>
      <c r="E228" s="129"/>
    </row>
    <row r="229" spans="4:5" ht="15.75" customHeight="1" x14ac:dyDescent="0.2">
      <c r="D229" s="129"/>
      <c r="E229" s="129"/>
    </row>
    <row r="230" spans="4:5" ht="15.75" customHeight="1" x14ac:dyDescent="0.2">
      <c r="D230" s="129"/>
      <c r="E230" s="129"/>
    </row>
    <row r="231" spans="4:5" ht="15.75" customHeight="1" x14ac:dyDescent="0.2">
      <c r="D231" s="129"/>
      <c r="E231" s="129"/>
    </row>
    <row r="232" spans="4:5" ht="15.75" customHeight="1" x14ac:dyDescent="0.2">
      <c r="D232" s="129"/>
      <c r="E232" s="129"/>
    </row>
    <row r="233" spans="4:5" ht="15.75" customHeight="1" x14ac:dyDescent="0.2">
      <c r="D233" s="129"/>
      <c r="E233" s="129"/>
    </row>
    <row r="234" spans="4:5" ht="15.75" customHeight="1" x14ac:dyDescent="0.2">
      <c r="D234" s="129"/>
      <c r="E234" s="129"/>
    </row>
    <row r="235" spans="4:5" ht="15.75" customHeight="1" x14ac:dyDescent="0.2">
      <c r="D235" s="129"/>
      <c r="E235" s="129"/>
    </row>
    <row r="236" spans="4:5" ht="15.75" customHeight="1" x14ac:dyDescent="0.2">
      <c r="D236" s="129"/>
      <c r="E236" s="129"/>
    </row>
    <row r="237" spans="4:5" ht="15.75" customHeight="1" x14ac:dyDescent="0.2">
      <c r="D237" s="129"/>
      <c r="E237" s="129"/>
    </row>
    <row r="238" spans="4:5" ht="15.75" customHeight="1" x14ac:dyDescent="0.2">
      <c r="D238" s="129"/>
      <c r="E238" s="129"/>
    </row>
    <row r="239" spans="4:5" ht="15.75" customHeight="1" x14ac:dyDescent="0.2">
      <c r="D239" s="129"/>
      <c r="E239" s="129"/>
    </row>
    <row r="240" spans="4:5" ht="15.75" customHeight="1" x14ac:dyDescent="0.2">
      <c r="D240" s="129"/>
      <c r="E240" s="129"/>
    </row>
    <row r="241" spans="4:5" ht="15.75" customHeight="1" x14ac:dyDescent="0.2">
      <c r="D241" s="129"/>
      <c r="E241" s="129"/>
    </row>
    <row r="242" spans="4:5" ht="15.75" customHeight="1" x14ac:dyDescent="0.2">
      <c r="D242" s="129"/>
      <c r="E242" s="129"/>
    </row>
    <row r="243" spans="4:5" ht="15.75" customHeight="1" x14ac:dyDescent="0.2">
      <c r="D243" s="129"/>
      <c r="E243" s="129"/>
    </row>
    <row r="244" spans="4:5" ht="15.75" customHeight="1" x14ac:dyDescent="0.2">
      <c r="D244" s="129"/>
      <c r="E244" s="129"/>
    </row>
    <row r="245" spans="4:5" ht="15.75" customHeight="1" x14ac:dyDescent="0.2">
      <c r="D245" s="129"/>
      <c r="E245" s="129"/>
    </row>
    <row r="246" spans="4:5" ht="15.75" customHeight="1" x14ac:dyDescent="0.2">
      <c r="D246" s="129"/>
      <c r="E246" s="129"/>
    </row>
    <row r="247" spans="4:5" ht="15.75" customHeight="1" x14ac:dyDescent="0.2">
      <c r="D247" s="129"/>
      <c r="E247" s="129"/>
    </row>
    <row r="248" spans="4:5" ht="15.75" customHeight="1" x14ac:dyDescent="0.2">
      <c r="D248" s="129"/>
      <c r="E248" s="129"/>
    </row>
    <row r="249" spans="4:5" ht="15.75" customHeight="1" x14ac:dyDescent="0.2">
      <c r="D249" s="129"/>
      <c r="E249" s="129"/>
    </row>
    <row r="250" spans="4:5" ht="15.75" customHeight="1" x14ac:dyDescent="0.2">
      <c r="D250" s="129"/>
      <c r="E250" s="129"/>
    </row>
    <row r="251" spans="4:5" ht="15.75" customHeight="1" x14ac:dyDescent="0.2">
      <c r="D251" s="129"/>
      <c r="E251" s="129"/>
    </row>
    <row r="252" spans="4:5" ht="15.75" customHeight="1" x14ac:dyDescent="0.2">
      <c r="D252" s="129"/>
      <c r="E252" s="129"/>
    </row>
    <row r="253" spans="4:5" ht="15.75" customHeight="1" x14ac:dyDescent="0.2">
      <c r="D253" s="129"/>
      <c r="E253" s="129"/>
    </row>
    <row r="254" spans="4:5" ht="15.75" customHeight="1" x14ac:dyDescent="0.2">
      <c r="D254" s="129"/>
      <c r="E254" s="129"/>
    </row>
    <row r="255" spans="4:5" ht="15.75" customHeight="1" x14ac:dyDescent="0.2">
      <c r="D255" s="129"/>
      <c r="E255" s="129"/>
    </row>
    <row r="256" spans="4:5" ht="15.75" customHeight="1" x14ac:dyDescent="0.2">
      <c r="D256" s="129"/>
      <c r="E256" s="129"/>
    </row>
    <row r="257" spans="4:5" ht="15.75" customHeight="1" x14ac:dyDescent="0.2">
      <c r="D257" s="129"/>
      <c r="E257" s="129"/>
    </row>
    <row r="258" spans="4:5" ht="15.75" customHeight="1" x14ac:dyDescent="0.2">
      <c r="D258" s="129"/>
      <c r="E258" s="129"/>
    </row>
    <row r="259" spans="4:5" ht="15.75" customHeight="1" x14ac:dyDescent="0.2">
      <c r="D259" s="129"/>
      <c r="E259" s="129"/>
    </row>
    <row r="260" spans="4:5" ht="15.75" customHeight="1" x14ac:dyDescent="0.2">
      <c r="D260" s="129"/>
      <c r="E260" s="129"/>
    </row>
    <row r="261" spans="4:5" ht="15.75" customHeight="1" x14ac:dyDescent="0.2">
      <c r="D261" s="129"/>
      <c r="E261" s="129"/>
    </row>
    <row r="262" spans="4:5" ht="15.75" customHeight="1" x14ac:dyDescent="0.2">
      <c r="D262" s="129"/>
      <c r="E262" s="129"/>
    </row>
    <row r="263" spans="4:5" ht="15.75" customHeight="1" x14ac:dyDescent="0.2">
      <c r="D263" s="129"/>
      <c r="E263" s="129"/>
    </row>
    <row r="264" spans="4:5" ht="15.75" customHeight="1" x14ac:dyDescent="0.2">
      <c r="D264" s="129"/>
      <c r="E264" s="129"/>
    </row>
    <row r="265" spans="4:5" ht="15.75" customHeight="1" x14ac:dyDescent="0.2">
      <c r="D265" s="129"/>
      <c r="E265" s="129"/>
    </row>
    <row r="266" spans="4:5" ht="15.75" customHeight="1" x14ac:dyDescent="0.2">
      <c r="D266" s="129"/>
      <c r="E266" s="129"/>
    </row>
    <row r="267" spans="4:5" ht="15.75" customHeight="1" x14ac:dyDescent="0.2">
      <c r="D267" s="129"/>
      <c r="E267" s="129"/>
    </row>
    <row r="268" spans="4:5" ht="15.75" customHeight="1" x14ac:dyDescent="0.2">
      <c r="D268" s="129"/>
      <c r="E268" s="129"/>
    </row>
    <row r="269" spans="4:5" ht="15.75" customHeight="1" x14ac:dyDescent="0.2">
      <c r="D269" s="129"/>
      <c r="E269" s="129"/>
    </row>
    <row r="270" spans="4:5" ht="15.75" customHeight="1" x14ac:dyDescent="0.2">
      <c r="D270" s="129"/>
      <c r="E270" s="129"/>
    </row>
    <row r="271" spans="4:5" ht="15.75" customHeight="1" x14ac:dyDescent="0.2">
      <c r="D271" s="129"/>
      <c r="E271" s="129"/>
    </row>
    <row r="272" spans="4:5" ht="15.75" customHeight="1" x14ac:dyDescent="0.2">
      <c r="D272" s="129"/>
      <c r="E272" s="129"/>
    </row>
    <row r="273" spans="4:5" ht="15.75" customHeight="1" x14ac:dyDescent="0.2">
      <c r="D273" s="129"/>
      <c r="E273" s="129"/>
    </row>
    <row r="274" spans="4:5" ht="15.75" customHeight="1" x14ac:dyDescent="0.2">
      <c r="D274" s="129"/>
      <c r="E274" s="129"/>
    </row>
    <row r="275" spans="4:5" ht="15.75" customHeight="1" x14ac:dyDescent="0.2">
      <c r="D275" s="129"/>
      <c r="E275" s="129"/>
    </row>
    <row r="276" spans="4:5" ht="15.75" customHeight="1" x14ac:dyDescent="0.2">
      <c r="D276" s="129"/>
      <c r="E276" s="129"/>
    </row>
    <row r="277" spans="4:5" ht="15.75" customHeight="1" x14ac:dyDescent="0.2">
      <c r="D277" s="129"/>
      <c r="E277" s="129"/>
    </row>
    <row r="278" spans="4:5" ht="15.75" customHeight="1" x14ac:dyDescent="0.2">
      <c r="D278" s="129"/>
      <c r="E278" s="129"/>
    </row>
    <row r="279" spans="4:5" ht="15.75" customHeight="1" x14ac:dyDescent="0.2">
      <c r="D279" s="129"/>
      <c r="E279" s="129"/>
    </row>
    <row r="280" spans="4:5" ht="15.75" customHeight="1" x14ac:dyDescent="0.2">
      <c r="D280" s="129"/>
      <c r="E280" s="129"/>
    </row>
    <row r="281" spans="4:5" ht="15.75" customHeight="1" x14ac:dyDescent="0.2">
      <c r="D281" s="129"/>
      <c r="E281" s="129"/>
    </row>
    <row r="282" spans="4:5" ht="15.75" customHeight="1" x14ac:dyDescent="0.2">
      <c r="D282" s="129"/>
      <c r="E282" s="129"/>
    </row>
    <row r="283" spans="4:5" ht="15.75" customHeight="1" x14ac:dyDescent="0.2">
      <c r="D283" s="129"/>
      <c r="E283" s="129"/>
    </row>
    <row r="284" spans="4:5" ht="15.75" customHeight="1" x14ac:dyDescent="0.2">
      <c r="D284" s="129"/>
      <c r="E284" s="129"/>
    </row>
    <row r="285" spans="4:5" ht="15.75" customHeight="1" x14ac:dyDescent="0.2">
      <c r="D285" s="129"/>
      <c r="E285" s="129"/>
    </row>
    <row r="286" spans="4:5" ht="15.75" customHeight="1" x14ac:dyDescent="0.2">
      <c r="D286" s="129"/>
      <c r="E286" s="129"/>
    </row>
    <row r="287" spans="4:5" ht="15.75" customHeight="1" x14ac:dyDescent="0.2">
      <c r="D287" s="129"/>
      <c r="E287" s="129"/>
    </row>
    <row r="288" spans="4:5" ht="15.75" customHeight="1" x14ac:dyDescent="0.2">
      <c r="D288" s="129"/>
      <c r="E288" s="129"/>
    </row>
    <row r="289" spans="4:5" ht="15.75" customHeight="1" x14ac:dyDescent="0.2">
      <c r="D289" s="129"/>
      <c r="E289" s="129"/>
    </row>
    <row r="290" spans="4:5" ht="15.75" customHeight="1" x14ac:dyDescent="0.2">
      <c r="D290" s="129"/>
      <c r="E290" s="129"/>
    </row>
    <row r="291" spans="4:5" ht="15.75" customHeight="1" x14ac:dyDescent="0.2">
      <c r="D291" s="129"/>
      <c r="E291" s="129"/>
    </row>
    <row r="292" spans="4:5" ht="15.75" customHeight="1" x14ac:dyDescent="0.2">
      <c r="D292" s="129"/>
      <c r="E292" s="129"/>
    </row>
    <row r="293" spans="4:5" ht="15.75" customHeight="1" x14ac:dyDescent="0.2">
      <c r="D293" s="129"/>
      <c r="E293" s="129"/>
    </row>
    <row r="294" spans="4:5" ht="15.75" customHeight="1" x14ac:dyDescent="0.2">
      <c r="D294" s="129"/>
      <c r="E294" s="129"/>
    </row>
    <row r="295" spans="4:5" ht="15.75" customHeight="1" x14ac:dyDescent="0.2">
      <c r="D295" s="129"/>
      <c r="E295" s="129"/>
    </row>
    <row r="296" spans="4:5" ht="15.75" customHeight="1" x14ac:dyDescent="0.2">
      <c r="D296" s="129"/>
      <c r="E296" s="129"/>
    </row>
    <row r="297" spans="4:5" ht="15.75" customHeight="1" x14ac:dyDescent="0.2">
      <c r="D297" s="129"/>
      <c r="E297" s="129"/>
    </row>
    <row r="298" spans="4:5" ht="15.75" customHeight="1" x14ac:dyDescent="0.2">
      <c r="D298" s="129"/>
      <c r="E298" s="129"/>
    </row>
    <row r="299" spans="4:5" ht="15.75" customHeight="1" x14ac:dyDescent="0.2">
      <c r="D299" s="129"/>
      <c r="E299" s="129"/>
    </row>
    <row r="300" spans="4:5" ht="15.75" customHeight="1" x14ac:dyDescent="0.2">
      <c r="D300" s="129"/>
      <c r="E300" s="129"/>
    </row>
    <row r="301" spans="4:5" ht="15.75" customHeight="1" x14ac:dyDescent="0.2">
      <c r="D301" s="129"/>
      <c r="E301" s="129"/>
    </row>
    <row r="302" spans="4:5" ht="15.75" customHeight="1" x14ac:dyDescent="0.2">
      <c r="D302" s="129"/>
      <c r="E302" s="129"/>
    </row>
    <row r="303" spans="4:5" ht="15.75" customHeight="1" x14ac:dyDescent="0.2">
      <c r="D303" s="129"/>
      <c r="E303" s="129"/>
    </row>
    <row r="304" spans="4:5" ht="15.75" customHeight="1" x14ac:dyDescent="0.2">
      <c r="D304" s="129"/>
      <c r="E304" s="129"/>
    </row>
    <row r="305" spans="4:5" ht="15.75" customHeight="1" x14ac:dyDescent="0.2">
      <c r="D305" s="129"/>
      <c r="E305" s="129"/>
    </row>
    <row r="306" spans="4:5" ht="15.75" customHeight="1" x14ac:dyDescent="0.2">
      <c r="D306" s="129"/>
      <c r="E306" s="129"/>
    </row>
    <row r="307" spans="4:5" ht="15.75" customHeight="1" x14ac:dyDescent="0.2">
      <c r="D307" s="129"/>
      <c r="E307" s="129"/>
    </row>
    <row r="308" spans="4:5" ht="15.75" customHeight="1" x14ac:dyDescent="0.2">
      <c r="D308" s="129"/>
      <c r="E308" s="129"/>
    </row>
    <row r="309" spans="4:5" ht="15.75" customHeight="1" x14ac:dyDescent="0.2">
      <c r="D309" s="129"/>
      <c r="E309" s="129"/>
    </row>
    <row r="310" spans="4:5" ht="15.75" customHeight="1" x14ac:dyDescent="0.2">
      <c r="D310" s="129"/>
      <c r="E310" s="129"/>
    </row>
    <row r="311" spans="4:5" ht="15.75" customHeight="1" x14ac:dyDescent="0.2">
      <c r="D311" s="129"/>
      <c r="E311" s="129"/>
    </row>
    <row r="312" spans="4:5" ht="15.75" customHeight="1" x14ac:dyDescent="0.2">
      <c r="D312" s="129"/>
      <c r="E312" s="129"/>
    </row>
    <row r="313" spans="4:5" ht="15.75" customHeight="1" x14ac:dyDescent="0.2">
      <c r="D313" s="129"/>
      <c r="E313" s="129"/>
    </row>
    <row r="314" spans="4:5" ht="15.75" customHeight="1" x14ac:dyDescent="0.2">
      <c r="D314" s="129"/>
      <c r="E314" s="129"/>
    </row>
    <row r="315" spans="4:5" ht="15.75" customHeight="1" x14ac:dyDescent="0.2">
      <c r="D315" s="129"/>
      <c r="E315" s="129"/>
    </row>
    <row r="316" spans="4:5" ht="15.75" customHeight="1" x14ac:dyDescent="0.2">
      <c r="D316" s="129"/>
      <c r="E316" s="129"/>
    </row>
    <row r="317" spans="4:5" ht="15.75" customHeight="1" x14ac:dyDescent="0.2">
      <c r="D317" s="129"/>
      <c r="E317" s="129"/>
    </row>
    <row r="318" spans="4:5" ht="15.75" customHeight="1" x14ac:dyDescent="0.2">
      <c r="D318" s="129"/>
      <c r="E318" s="129"/>
    </row>
    <row r="319" spans="4:5" ht="15.75" customHeight="1" x14ac:dyDescent="0.2">
      <c r="D319" s="129"/>
      <c r="E319" s="129"/>
    </row>
    <row r="320" spans="4:5" ht="15.75" customHeight="1" x14ac:dyDescent="0.2">
      <c r="D320" s="129"/>
      <c r="E320" s="129"/>
    </row>
    <row r="321" spans="4:5" ht="15.75" customHeight="1" x14ac:dyDescent="0.2">
      <c r="D321" s="129"/>
      <c r="E321" s="129"/>
    </row>
    <row r="322" spans="4:5" ht="15.75" customHeight="1" x14ac:dyDescent="0.2">
      <c r="D322" s="129"/>
      <c r="E322" s="129"/>
    </row>
    <row r="323" spans="4:5" ht="15.75" customHeight="1" x14ac:dyDescent="0.2">
      <c r="D323" s="129"/>
      <c r="E323" s="129"/>
    </row>
    <row r="324" spans="4:5" ht="15.75" customHeight="1" x14ac:dyDescent="0.2">
      <c r="D324" s="129"/>
      <c r="E324" s="129"/>
    </row>
    <row r="325" spans="4:5" ht="15.75" customHeight="1" x14ac:dyDescent="0.2">
      <c r="D325" s="129"/>
      <c r="E325" s="129"/>
    </row>
    <row r="326" spans="4:5" ht="15.75" customHeight="1" x14ac:dyDescent="0.2">
      <c r="D326" s="129"/>
      <c r="E326" s="129"/>
    </row>
    <row r="327" spans="4:5" ht="15.75" customHeight="1" x14ac:dyDescent="0.2">
      <c r="D327" s="129"/>
      <c r="E327" s="129"/>
    </row>
    <row r="328" spans="4:5" ht="15.75" customHeight="1" x14ac:dyDescent="0.2">
      <c r="D328" s="129"/>
      <c r="E328" s="129"/>
    </row>
    <row r="329" spans="4:5" ht="15.75" customHeight="1" x14ac:dyDescent="0.2">
      <c r="D329" s="129"/>
      <c r="E329" s="129"/>
    </row>
    <row r="330" spans="4:5" ht="15.75" customHeight="1" x14ac:dyDescent="0.2">
      <c r="D330" s="129"/>
      <c r="E330" s="129"/>
    </row>
    <row r="331" spans="4:5" ht="15.75" customHeight="1" x14ac:dyDescent="0.2">
      <c r="D331" s="129"/>
      <c r="E331" s="129"/>
    </row>
    <row r="332" spans="4:5" ht="15.75" customHeight="1" x14ac:dyDescent="0.2">
      <c r="D332" s="129"/>
      <c r="E332" s="129"/>
    </row>
    <row r="333" spans="4:5" ht="15.75" customHeight="1" x14ac:dyDescent="0.2">
      <c r="D333" s="129"/>
      <c r="E333" s="129"/>
    </row>
    <row r="334" spans="4:5" ht="15.75" customHeight="1" x14ac:dyDescent="0.2">
      <c r="D334" s="129"/>
      <c r="E334" s="129"/>
    </row>
    <row r="335" spans="4:5" ht="15.75" customHeight="1" x14ac:dyDescent="0.2">
      <c r="D335" s="129"/>
      <c r="E335" s="129"/>
    </row>
    <row r="336" spans="4:5" ht="15.75" customHeight="1" x14ac:dyDescent="0.2">
      <c r="D336" s="129"/>
      <c r="E336" s="129"/>
    </row>
    <row r="337" spans="4:5" ht="15.75" customHeight="1" x14ac:dyDescent="0.2">
      <c r="D337" s="129"/>
      <c r="E337" s="129"/>
    </row>
    <row r="338" spans="4:5" ht="15.75" customHeight="1" x14ac:dyDescent="0.2">
      <c r="D338" s="129"/>
      <c r="E338" s="129"/>
    </row>
    <row r="339" spans="4:5" ht="15.75" customHeight="1" x14ac:dyDescent="0.2">
      <c r="D339" s="129"/>
      <c r="E339" s="129"/>
    </row>
    <row r="340" spans="4:5" ht="15.75" customHeight="1" x14ac:dyDescent="0.2">
      <c r="D340" s="129"/>
      <c r="E340" s="129"/>
    </row>
    <row r="341" spans="4:5" ht="15.75" customHeight="1" x14ac:dyDescent="0.2">
      <c r="D341" s="129"/>
      <c r="E341" s="129"/>
    </row>
    <row r="342" spans="4:5" ht="15.75" customHeight="1" x14ac:dyDescent="0.2">
      <c r="D342" s="129"/>
      <c r="E342" s="129"/>
    </row>
    <row r="343" spans="4:5" ht="15.75" customHeight="1" x14ac:dyDescent="0.2">
      <c r="D343" s="129"/>
      <c r="E343" s="129"/>
    </row>
    <row r="344" spans="4:5" ht="15.75" customHeight="1" x14ac:dyDescent="0.2">
      <c r="D344" s="129"/>
      <c r="E344" s="129"/>
    </row>
    <row r="345" spans="4:5" ht="15.75" customHeight="1" x14ac:dyDescent="0.2">
      <c r="D345" s="129"/>
      <c r="E345" s="129"/>
    </row>
    <row r="346" spans="4:5" ht="15.75" customHeight="1" x14ac:dyDescent="0.2">
      <c r="D346" s="129"/>
      <c r="E346" s="129"/>
    </row>
    <row r="347" spans="4:5" ht="15.75" customHeight="1" x14ac:dyDescent="0.2">
      <c r="D347" s="129"/>
      <c r="E347" s="129"/>
    </row>
    <row r="348" spans="4:5" ht="15.75" customHeight="1" x14ac:dyDescent="0.2">
      <c r="D348" s="129"/>
      <c r="E348" s="129"/>
    </row>
    <row r="349" spans="4:5" ht="15.75" customHeight="1" x14ac:dyDescent="0.2">
      <c r="D349" s="129"/>
      <c r="E349" s="129"/>
    </row>
    <row r="350" spans="4:5" ht="15.75" customHeight="1" x14ac:dyDescent="0.2">
      <c r="D350" s="129"/>
      <c r="E350" s="129"/>
    </row>
    <row r="351" spans="4:5" ht="15.75" customHeight="1" x14ac:dyDescent="0.2">
      <c r="D351" s="129"/>
      <c r="E351" s="129"/>
    </row>
    <row r="352" spans="4:5" ht="15.75" customHeight="1" x14ac:dyDescent="0.2">
      <c r="D352" s="129"/>
      <c r="E352" s="129"/>
    </row>
    <row r="353" spans="4:5" ht="15.75" customHeight="1" x14ac:dyDescent="0.2">
      <c r="D353" s="129"/>
      <c r="E353" s="129"/>
    </row>
    <row r="354" spans="4:5" ht="15.75" customHeight="1" x14ac:dyDescent="0.2">
      <c r="D354" s="129"/>
      <c r="E354" s="129"/>
    </row>
    <row r="355" spans="4:5" ht="15.75" customHeight="1" x14ac:dyDescent="0.2">
      <c r="D355" s="129"/>
      <c r="E355" s="129"/>
    </row>
    <row r="356" spans="4:5" ht="15.75" customHeight="1" x14ac:dyDescent="0.2">
      <c r="D356" s="129"/>
      <c r="E356" s="129"/>
    </row>
    <row r="357" spans="4:5" ht="15.75" customHeight="1" x14ac:dyDescent="0.2">
      <c r="D357" s="129"/>
      <c r="E357" s="129"/>
    </row>
    <row r="358" spans="4:5" ht="15.75" customHeight="1" x14ac:dyDescent="0.2">
      <c r="D358" s="129"/>
      <c r="E358" s="129"/>
    </row>
    <row r="359" spans="4:5" ht="15.75" customHeight="1" x14ac:dyDescent="0.2">
      <c r="D359" s="129"/>
      <c r="E359" s="129"/>
    </row>
    <row r="360" spans="4:5" ht="15.75" customHeight="1" x14ac:dyDescent="0.2">
      <c r="D360" s="129"/>
      <c r="E360" s="129"/>
    </row>
    <row r="361" spans="4:5" ht="15.75" customHeight="1" x14ac:dyDescent="0.2">
      <c r="D361" s="129"/>
      <c r="E361" s="129"/>
    </row>
    <row r="362" spans="4:5" ht="15.75" customHeight="1" x14ac:dyDescent="0.2">
      <c r="D362" s="129"/>
      <c r="E362" s="129"/>
    </row>
    <row r="363" spans="4:5" ht="15.75" customHeight="1" x14ac:dyDescent="0.2">
      <c r="D363" s="129"/>
      <c r="E363" s="129"/>
    </row>
    <row r="364" spans="4:5" ht="15.75" customHeight="1" x14ac:dyDescent="0.2">
      <c r="D364" s="129"/>
      <c r="E364" s="129"/>
    </row>
    <row r="365" spans="4:5" ht="15.75" customHeight="1" x14ac:dyDescent="0.2">
      <c r="D365" s="129"/>
      <c r="E365" s="129"/>
    </row>
    <row r="366" spans="4:5" ht="15.75" customHeight="1" x14ac:dyDescent="0.2">
      <c r="D366" s="129"/>
      <c r="E366" s="129"/>
    </row>
    <row r="367" spans="4:5" ht="15.75" customHeight="1" x14ac:dyDescent="0.2">
      <c r="D367" s="129"/>
      <c r="E367" s="129"/>
    </row>
    <row r="368" spans="4:5" ht="15.75" customHeight="1" x14ac:dyDescent="0.2">
      <c r="D368" s="129"/>
      <c r="E368" s="129"/>
    </row>
    <row r="369" spans="4:5" ht="15.75" customHeight="1" x14ac:dyDescent="0.2">
      <c r="D369" s="129"/>
      <c r="E369" s="129"/>
    </row>
    <row r="370" spans="4:5" ht="15.75" customHeight="1" x14ac:dyDescent="0.2">
      <c r="D370" s="129"/>
      <c r="E370" s="129"/>
    </row>
    <row r="371" spans="4:5" ht="15.75" customHeight="1" x14ac:dyDescent="0.2">
      <c r="D371" s="129"/>
      <c r="E371" s="129"/>
    </row>
    <row r="372" spans="4:5" ht="15.75" customHeight="1" x14ac:dyDescent="0.2">
      <c r="D372" s="129"/>
      <c r="E372" s="129"/>
    </row>
    <row r="373" spans="4:5" ht="15.75" customHeight="1" x14ac:dyDescent="0.2">
      <c r="D373" s="129"/>
      <c r="E373" s="129"/>
    </row>
    <row r="374" spans="4:5" ht="15.75" customHeight="1" x14ac:dyDescent="0.2">
      <c r="D374" s="129"/>
      <c r="E374" s="129"/>
    </row>
    <row r="375" spans="4:5" ht="15.75" customHeight="1" x14ac:dyDescent="0.2">
      <c r="D375" s="129"/>
      <c r="E375" s="129"/>
    </row>
    <row r="376" spans="4:5" ht="15.75" customHeight="1" x14ac:dyDescent="0.2">
      <c r="D376" s="129"/>
      <c r="E376" s="129"/>
    </row>
    <row r="377" spans="4:5" ht="15.75" customHeight="1" x14ac:dyDescent="0.2">
      <c r="D377" s="129"/>
      <c r="E377" s="129"/>
    </row>
    <row r="378" spans="4:5" ht="15.75" customHeight="1" x14ac:dyDescent="0.2">
      <c r="D378" s="129"/>
      <c r="E378" s="129"/>
    </row>
    <row r="379" spans="4:5" ht="15.75" customHeight="1" x14ac:dyDescent="0.2">
      <c r="D379" s="129"/>
      <c r="E379" s="129"/>
    </row>
    <row r="380" spans="4:5" ht="15.75" customHeight="1" x14ac:dyDescent="0.2">
      <c r="D380" s="129"/>
      <c r="E380" s="129"/>
    </row>
    <row r="381" spans="4:5" ht="15.75" customHeight="1" x14ac:dyDescent="0.2">
      <c r="D381" s="129"/>
      <c r="E381" s="129"/>
    </row>
    <row r="382" spans="4:5" ht="15.75" customHeight="1" x14ac:dyDescent="0.2">
      <c r="D382" s="129"/>
      <c r="E382" s="129"/>
    </row>
    <row r="383" spans="4:5" ht="15.75" customHeight="1" x14ac:dyDescent="0.2">
      <c r="D383" s="129"/>
      <c r="E383" s="129"/>
    </row>
    <row r="384" spans="4:5" ht="15.75" customHeight="1" x14ac:dyDescent="0.2">
      <c r="D384" s="129"/>
      <c r="E384" s="129"/>
    </row>
    <row r="385" spans="4:5" ht="15.75" customHeight="1" x14ac:dyDescent="0.2">
      <c r="D385" s="129"/>
      <c r="E385" s="129"/>
    </row>
    <row r="386" spans="4:5" ht="15.75" customHeight="1" x14ac:dyDescent="0.2">
      <c r="D386" s="129"/>
      <c r="E386" s="129"/>
    </row>
    <row r="387" spans="4:5" ht="15.75" customHeight="1" x14ac:dyDescent="0.2">
      <c r="D387" s="129"/>
      <c r="E387" s="129"/>
    </row>
    <row r="388" spans="4:5" ht="15.75" customHeight="1" x14ac:dyDescent="0.2">
      <c r="D388" s="129"/>
      <c r="E388" s="129"/>
    </row>
    <row r="389" spans="4:5" ht="15.75" customHeight="1" x14ac:dyDescent="0.2">
      <c r="D389" s="129"/>
      <c r="E389" s="129"/>
    </row>
    <row r="390" spans="4:5" ht="15.75" customHeight="1" x14ac:dyDescent="0.2">
      <c r="D390" s="129"/>
      <c r="E390" s="129"/>
    </row>
    <row r="391" spans="4:5" ht="15.75" customHeight="1" x14ac:dyDescent="0.2">
      <c r="D391" s="129"/>
      <c r="E391" s="129"/>
    </row>
    <row r="392" spans="4:5" ht="15.75" customHeight="1" x14ac:dyDescent="0.2">
      <c r="D392" s="129"/>
      <c r="E392" s="129"/>
    </row>
    <row r="393" spans="4:5" ht="15.75" customHeight="1" x14ac:dyDescent="0.2">
      <c r="D393" s="129"/>
      <c r="E393" s="129"/>
    </row>
    <row r="394" spans="4:5" ht="15.75" customHeight="1" x14ac:dyDescent="0.2">
      <c r="D394" s="129"/>
      <c r="E394" s="129"/>
    </row>
    <row r="395" spans="4:5" ht="15.75" customHeight="1" x14ac:dyDescent="0.2">
      <c r="D395" s="129"/>
      <c r="E395" s="129"/>
    </row>
    <row r="396" spans="4:5" ht="15.75" customHeight="1" x14ac:dyDescent="0.2">
      <c r="D396" s="129"/>
      <c r="E396" s="129"/>
    </row>
    <row r="397" spans="4:5" ht="15.75" customHeight="1" x14ac:dyDescent="0.2">
      <c r="D397" s="129"/>
      <c r="E397" s="129"/>
    </row>
    <row r="398" spans="4:5" ht="15.75" customHeight="1" x14ac:dyDescent="0.2">
      <c r="D398" s="129"/>
      <c r="E398" s="129"/>
    </row>
    <row r="399" spans="4:5" ht="15.75" customHeight="1" x14ac:dyDescent="0.2">
      <c r="D399" s="129"/>
      <c r="E399" s="129"/>
    </row>
    <row r="400" spans="4:5" ht="15.75" customHeight="1" x14ac:dyDescent="0.2">
      <c r="D400" s="129"/>
      <c r="E400" s="129"/>
    </row>
    <row r="401" spans="4:5" ht="15.75" customHeight="1" x14ac:dyDescent="0.2">
      <c r="D401" s="129"/>
      <c r="E401" s="129"/>
    </row>
    <row r="402" spans="4:5" ht="15.75" customHeight="1" x14ac:dyDescent="0.2">
      <c r="D402" s="129"/>
      <c r="E402" s="129"/>
    </row>
    <row r="403" spans="4:5" ht="15.75" customHeight="1" x14ac:dyDescent="0.2">
      <c r="D403" s="129"/>
      <c r="E403" s="129"/>
    </row>
    <row r="404" spans="4:5" ht="15.75" customHeight="1" x14ac:dyDescent="0.2">
      <c r="D404" s="129"/>
      <c r="E404" s="129"/>
    </row>
    <row r="405" spans="4:5" ht="15.75" customHeight="1" x14ac:dyDescent="0.2">
      <c r="D405" s="129"/>
      <c r="E405" s="129"/>
    </row>
    <row r="406" spans="4:5" ht="15.75" customHeight="1" x14ac:dyDescent="0.2">
      <c r="D406" s="129"/>
      <c r="E406" s="129"/>
    </row>
    <row r="407" spans="4:5" ht="15.75" customHeight="1" x14ac:dyDescent="0.2">
      <c r="D407" s="129"/>
      <c r="E407" s="129"/>
    </row>
    <row r="408" spans="4:5" ht="15.75" customHeight="1" x14ac:dyDescent="0.2">
      <c r="D408" s="129"/>
      <c r="E408" s="129"/>
    </row>
    <row r="409" spans="4:5" ht="15.75" customHeight="1" x14ac:dyDescent="0.2">
      <c r="D409" s="129"/>
      <c r="E409" s="129"/>
    </row>
    <row r="410" spans="4:5" ht="15.75" customHeight="1" x14ac:dyDescent="0.2">
      <c r="D410" s="129"/>
      <c r="E410" s="129"/>
    </row>
    <row r="411" spans="4:5" ht="15.75" customHeight="1" x14ac:dyDescent="0.2">
      <c r="D411" s="129"/>
      <c r="E411" s="129"/>
    </row>
    <row r="412" spans="4:5" ht="15.75" customHeight="1" x14ac:dyDescent="0.2">
      <c r="D412" s="129"/>
      <c r="E412" s="129"/>
    </row>
    <row r="413" spans="4:5" ht="15.75" customHeight="1" x14ac:dyDescent="0.2">
      <c r="D413" s="129"/>
      <c r="E413" s="129"/>
    </row>
    <row r="414" spans="4:5" ht="15.75" customHeight="1" x14ac:dyDescent="0.2">
      <c r="D414" s="129"/>
      <c r="E414" s="129"/>
    </row>
    <row r="415" spans="4:5" ht="15.75" customHeight="1" x14ac:dyDescent="0.2">
      <c r="D415" s="129"/>
      <c r="E415" s="129"/>
    </row>
    <row r="416" spans="4:5" ht="15.75" customHeight="1" x14ac:dyDescent="0.2">
      <c r="D416" s="129"/>
      <c r="E416" s="129"/>
    </row>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sheetData>
  <sheetProtection algorithmName="SHA-512" hashValue="lfxGU3bOMDHP+mU792E42Zp7PZhYKWDYodn6Tmyk7ldBM3CXDGuZODc/4ipr/ruZgXqIi+9hFjViKANDMs91vQ==" saltValue="oJUccB27ZJFLPwPqPz6MXw==" spinCount="100000" sheet="1" objects="1" scenarios="1" formatCells="0" formatColumns="0" formatRows="0"/>
  <mergeCells count="20">
    <mergeCell ref="A49:C49"/>
    <mergeCell ref="A50:C50"/>
    <mergeCell ref="A70:C70"/>
    <mergeCell ref="A71:C71"/>
    <mergeCell ref="D188:E188"/>
    <mergeCell ref="A109:C109"/>
    <mergeCell ref="A110:C110"/>
    <mergeCell ref="A78:C78"/>
    <mergeCell ref="A111:C111"/>
    <mergeCell ref="A79:C79"/>
    <mergeCell ref="A5:C5"/>
    <mergeCell ref="A6:C6"/>
    <mergeCell ref="A7:C7"/>
    <mergeCell ref="A20:C20"/>
    <mergeCell ref="A21:C21"/>
    <mergeCell ref="A86:C86"/>
    <mergeCell ref="A87:C87"/>
    <mergeCell ref="A98:C98"/>
    <mergeCell ref="A99:C99"/>
    <mergeCell ref="A210:F210"/>
  </mergeCells>
  <dataValidations count="1">
    <dataValidation type="decimal" allowBlank="1" showDropDown="1" showErrorMessage="1" sqref="D8:D11 D17:D18 E12 D14:D15 E16 D37:D38 E33:E34 D22:D31 E46 D47 D63:D66 E67 D68 D73:D76 E80 D81 E82 D83:D84 D93:D96 D106:D107 D134:D135 E139 D143:D144 D154:D155 D162:D167 D176:D178 D182:D184 E185 D40:D45 D35 D51:D53 D55:D61 D89:D91 D100 D102:D104 D112 D114:D118 D120:D122 D124:D126 D128:D129 D131:D132 D150:D151 D172:D174" xr:uid="{00000000-0002-0000-0400-000000000000}">
      <formula1>0</formula1>
      <formula2>1</formula2>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985"/>
  <sheetViews>
    <sheetView zoomScaleNormal="100" workbookViewId="0"/>
  </sheetViews>
  <sheetFormatPr defaultColWidth="14.42578125" defaultRowHeight="15" customHeight="1" x14ac:dyDescent="0.2"/>
  <cols>
    <col min="1" max="1" width="16.42578125" style="190" customWidth="1"/>
    <col min="2" max="6" width="14.42578125" style="190" customWidth="1"/>
    <col min="7" max="7" width="18" style="190" customWidth="1"/>
    <col min="8" max="16384" width="14.42578125" style="190"/>
  </cols>
  <sheetData>
    <row r="1" spans="1:11" ht="15.75" customHeight="1" x14ac:dyDescent="0.2">
      <c r="A1" s="220" t="s">
        <v>439</v>
      </c>
      <c r="B1" s="219"/>
      <c r="C1" s="218"/>
      <c r="D1" s="218"/>
      <c r="E1" s="218"/>
      <c r="F1" s="218"/>
      <c r="G1" s="218"/>
      <c r="H1" s="198"/>
      <c r="I1" s="198"/>
      <c r="J1" s="198"/>
    </row>
    <row r="2" spans="1:11" ht="15.75" customHeight="1" x14ac:dyDescent="0.2">
      <c r="A2" s="217"/>
      <c r="B2" s="216"/>
      <c r="C2" s="198"/>
      <c r="D2" s="198"/>
      <c r="E2" s="198"/>
      <c r="F2" s="198"/>
      <c r="G2" s="198"/>
      <c r="H2" s="198"/>
      <c r="I2" s="198"/>
      <c r="J2" s="198"/>
    </row>
    <row r="3" spans="1:11" ht="63.75" x14ac:dyDescent="0.2">
      <c r="A3" s="207"/>
      <c r="B3" s="215" t="s">
        <v>175</v>
      </c>
      <c r="C3" s="214" t="s">
        <v>438</v>
      </c>
      <c r="D3" s="214" t="s">
        <v>437</v>
      </c>
      <c r="E3" s="214" t="s">
        <v>176</v>
      </c>
      <c r="F3" s="215" t="s">
        <v>177</v>
      </c>
      <c r="G3" s="214" t="s">
        <v>178</v>
      </c>
      <c r="H3" s="198"/>
      <c r="I3" s="198"/>
      <c r="J3" s="198"/>
      <c r="K3" s="198"/>
    </row>
    <row r="4" spans="1:11" ht="15.75" customHeight="1" x14ac:dyDescent="0.2">
      <c r="A4" s="207"/>
      <c r="B4" s="206"/>
      <c r="C4" s="206"/>
      <c r="D4" s="206"/>
      <c r="E4" s="206"/>
      <c r="F4" s="206"/>
      <c r="G4" s="206"/>
      <c r="H4" s="198"/>
      <c r="I4" s="198"/>
      <c r="J4" s="198"/>
      <c r="K4" s="198"/>
    </row>
    <row r="5" spans="1:11" ht="15.75" customHeight="1" x14ac:dyDescent="0.2">
      <c r="A5" s="213" t="s">
        <v>179</v>
      </c>
      <c r="B5" s="212">
        <v>112</v>
      </c>
      <c r="C5" s="211">
        <f>'GOVERNANCE REPORT CARD'!D188</f>
        <v>0</v>
      </c>
      <c r="D5" s="208">
        <f>IF((C5&gt;B5), (B5), (C5))</f>
        <v>0</v>
      </c>
      <c r="E5" s="208">
        <f>+(D5/B5)*100</f>
        <v>0</v>
      </c>
      <c r="F5" s="208">
        <v>0.3</v>
      </c>
      <c r="G5" s="208">
        <f>+E5*F5</f>
        <v>0</v>
      </c>
      <c r="J5" s="198"/>
    </row>
    <row r="6" spans="1:11" ht="15.75" customHeight="1" x14ac:dyDescent="0.2">
      <c r="A6" s="207"/>
      <c r="B6" s="206"/>
      <c r="C6" s="206"/>
      <c r="D6" s="206"/>
      <c r="E6" s="205"/>
      <c r="F6" s="205"/>
      <c r="G6" s="205"/>
      <c r="I6" s="193"/>
      <c r="J6" s="198"/>
      <c r="K6" s="198"/>
    </row>
    <row r="7" spans="1:11" ht="15.75" customHeight="1" x14ac:dyDescent="0.2">
      <c r="A7" s="210" t="s">
        <v>180</v>
      </c>
      <c r="B7" s="206">
        <v>100</v>
      </c>
      <c r="C7" s="209"/>
      <c r="D7" s="209" t="e">
        <f>'FIN. PERF. REPORT CARD'!F34</f>
        <v>#DIV/0!</v>
      </c>
      <c r="E7" s="208" t="e">
        <f>+(D7/B7)*100</f>
        <v>#DIV/0!</v>
      </c>
      <c r="F7" s="208">
        <v>0.4</v>
      </c>
      <c r="G7" s="208" t="e">
        <f>+E7*F7</f>
        <v>#DIV/0!</v>
      </c>
      <c r="H7" s="193"/>
      <c r="I7" s="193"/>
      <c r="J7" s="198"/>
      <c r="K7" s="198"/>
    </row>
    <row r="8" spans="1:11" ht="15.75" customHeight="1" x14ac:dyDescent="0.2">
      <c r="A8" s="210"/>
      <c r="B8" s="206"/>
      <c r="C8" s="206"/>
      <c r="D8" s="206"/>
      <c r="E8" s="205"/>
      <c r="F8" s="205"/>
      <c r="G8" s="205"/>
      <c r="H8" s="193"/>
      <c r="I8" s="193"/>
      <c r="J8" s="198"/>
      <c r="K8" s="198"/>
    </row>
    <row r="9" spans="1:11" ht="15.75" customHeight="1" x14ac:dyDescent="0.2">
      <c r="A9" s="210" t="s">
        <v>181</v>
      </c>
      <c r="B9" s="206">
        <v>30</v>
      </c>
      <c r="C9" s="209"/>
      <c r="D9" s="209">
        <f>'SOCIAL PERFORMANCE REPORT CARD'!B52</f>
        <v>0</v>
      </c>
      <c r="E9" s="208">
        <f>+(D9/B9)*100</f>
        <v>0</v>
      </c>
      <c r="F9" s="208">
        <v>0.3</v>
      </c>
      <c r="G9" s="208">
        <f>+E9*F9</f>
        <v>0</v>
      </c>
      <c r="H9" s="193"/>
      <c r="I9" s="193"/>
      <c r="J9" s="198"/>
      <c r="K9" s="198"/>
    </row>
    <row r="10" spans="1:11" ht="15.75" customHeight="1" x14ac:dyDescent="0.2">
      <c r="A10" s="207"/>
      <c r="B10" s="206"/>
      <c r="C10" s="206"/>
      <c r="D10" s="206"/>
      <c r="E10" s="205"/>
      <c r="F10" s="205"/>
      <c r="G10" s="205"/>
      <c r="H10" s="193"/>
      <c r="I10" s="193"/>
      <c r="J10" s="198"/>
      <c r="K10" s="198"/>
    </row>
    <row r="11" spans="1:11" ht="12.75" x14ac:dyDescent="0.2">
      <c r="A11" s="204" t="s">
        <v>182</v>
      </c>
      <c r="B11" s="203"/>
      <c r="C11" s="203"/>
      <c r="D11" s="203"/>
      <c r="E11" s="203"/>
      <c r="F11" s="203"/>
      <c r="G11" s="203"/>
      <c r="H11" s="193"/>
      <c r="I11" s="193"/>
      <c r="J11" s="198"/>
      <c r="K11" s="198"/>
    </row>
    <row r="12" spans="1:11" ht="12.75" x14ac:dyDescent="0.2">
      <c r="A12" s="202" t="s">
        <v>183</v>
      </c>
      <c r="B12" s="201"/>
      <c r="C12" s="201"/>
      <c r="D12" s="201"/>
      <c r="E12" s="201"/>
      <c r="F12" s="201"/>
      <c r="G12" s="200" t="e">
        <f>+G5+G7+G9</f>
        <v>#DIV/0!</v>
      </c>
      <c r="H12" s="193"/>
      <c r="I12" s="193"/>
      <c r="K12" s="198"/>
    </row>
    <row r="13" spans="1:11" ht="15.75" customHeight="1" x14ac:dyDescent="0.2">
      <c r="A13" s="199"/>
      <c r="B13" s="198"/>
      <c r="C13" s="198"/>
      <c r="D13" s="198"/>
      <c r="E13" s="193"/>
      <c r="F13" s="192"/>
      <c r="G13" s="192"/>
      <c r="H13" s="193"/>
      <c r="I13" s="192"/>
    </row>
    <row r="14" spans="1:11" ht="15.75" customHeight="1" x14ac:dyDescent="0.2">
      <c r="A14" s="197" t="s">
        <v>83</v>
      </c>
      <c r="B14" s="131"/>
      <c r="C14" s="131"/>
      <c r="D14" s="130"/>
      <c r="E14" s="130"/>
      <c r="F14" s="192"/>
      <c r="G14" s="196"/>
      <c r="H14" s="193"/>
      <c r="I14" s="192"/>
    </row>
    <row r="15" spans="1:11" ht="15.75" customHeight="1" x14ac:dyDescent="0.2">
      <c r="A15" s="191"/>
      <c r="B15" s="131"/>
      <c r="C15" s="131"/>
      <c r="D15" s="130"/>
      <c r="E15" s="130"/>
      <c r="F15" s="192"/>
      <c r="G15" s="192"/>
      <c r="H15" s="193"/>
      <c r="I15" s="192"/>
    </row>
    <row r="16" spans="1:11" ht="15.75" customHeight="1" x14ac:dyDescent="0.2">
      <c r="A16" s="191"/>
      <c r="B16" s="131"/>
      <c r="C16" s="131"/>
      <c r="D16" s="130"/>
      <c r="E16" s="130"/>
      <c r="F16" s="192"/>
      <c r="G16" s="192"/>
      <c r="H16" s="193"/>
      <c r="I16" s="192"/>
    </row>
    <row r="17" spans="1:9" ht="15.75" customHeight="1" x14ac:dyDescent="0.2">
      <c r="A17" s="195"/>
      <c r="B17" s="194"/>
      <c r="C17" s="194"/>
      <c r="D17" s="130"/>
      <c r="E17" s="130"/>
      <c r="F17" s="192"/>
      <c r="G17" s="192"/>
      <c r="H17" s="193"/>
      <c r="I17" s="192"/>
    </row>
    <row r="18" spans="1:9" ht="15.75" customHeight="1" x14ac:dyDescent="0.2">
      <c r="A18" s="236" t="s">
        <v>84</v>
      </c>
      <c r="B18" s="236"/>
      <c r="C18" s="236"/>
      <c r="D18" s="130"/>
      <c r="E18" s="130"/>
      <c r="F18" s="192"/>
      <c r="G18" s="192"/>
      <c r="H18" s="192"/>
      <c r="I18" s="192"/>
    </row>
    <row r="19" spans="1:9" ht="15.75" customHeight="1" x14ac:dyDescent="0.2">
      <c r="A19" s="191"/>
      <c r="B19" s="131"/>
      <c r="C19" s="131"/>
      <c r="D19" s="130"/>
      <c r="E19" s="130"/>
    </row>
    <row r="20" spans="1:9" ht="15.75" customHeight="1" x14ac:dyDescent="0.2">
      <c r="A20" s="191"/>
      <c r="B20" s="131"/>
      <c r="C20" s="131"/>
      <c r="D20" s="130"/>
      <c r="E20" s="130"/>
    </row>
    <row r="21" spans="1:9" ht="15.75" customHeight="1" x14ac:dyDescent="0.2">
      <c r="A21" s="237"/>
      <c r="B21" s="237"/>
      <c r="C21" s="237"/>
      <c r="D21" s="130"/>
      <c r="E21" s="130"/>
    </row>
    <row r="22" spans="1:9" ht="15.75" customHeight="1" x14ac:dyDescent="0.2">
      <c r="A22" s="238" t="s">
        <v>85</v>
      </c>
      <c r="B22" s="238"/>
      <c r="C22" s="238"/>
      <c r="D22" s="130"/>
      <c r="E22" s="130"/>
    </row>
    <row r="23" spans="1:9" ht="15.75" customHeight="1" x14ac:dyDescent="0.2">
      <c r="A23" s="191"/>
      <c r="B23" s="131"/>
      <c r="C23" s="131"/>
      <c r="D23" s="130"/>
      <c r="E23" s="130"/>
    </row>
    <row r="24" spans="1:9" ht="15.75" customHeight="1" x14ac:dyDescent="0.2">
      <c r="A24" s="191"/>
      <c r="B24" s="131"/>
      <c r="C24" s="131"/>
      <c r="D24" s="130"/>
      <c r="E24" s="130"/>
    </row>
    <row r="25" spans="1:9" ht="15.75" customHeight="1" x14ac:dyDescent="0.2">
      <c r="A25" s="237"/>
      <c r="B25" s="237"/>
      <c r="C25" s="237"/>
      <c r="D25" s="130"/>
      <c r="E25" s="130"/>
    </row>
    <row r="26" spans="1:9" ht="15.75" customHeight="1" x14ac:dyDescent="0.2">
      <c r="A26" s="238" t="s">
        <v>86</v>
      </c>
      <c r="B26" s="238"/>
      <c r="C26" s="238"/>
      <c r="D26" s="130"/>
      <c r="E26" s="130"/>
    </row>
    <row r="27" spans="1:9" ht="15.75" customHeight="1" x14ac:dyDescent="0.15">
      <c r="A27" s="225" t="s">
        <v>447</v>
      </c>
      <c r="B27" s="225"/>
      <c r="C27" s="225"/>
      <c r="D27" s="225"/>
      <c r="E27" s="225"/>
      <c r="F27" s="225"/>
      <c r="G27" s="225"/>
    </row>
    <row r="28" spans="1:9" ht="15.75" customHeight="1" x14ac:dyDescent="0.2"/>
    <row r="29" spans="1:9" ht="15.75" customHeight="1" x14ac:dyDescent="0.2"/>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sheetProtection algorithmName="SHA-512" hashValue="CTWe7spd6m2VgQ43xUj/yhYioJZ1vnXoGru/yYLkVeZT/FW/T52bJpT2p3kYkO0utAacHBFvzeOURrdyK7OYQw==" saltValue="/e8q503CR0NNv3DkaT5Hkw==" spinCount="100000" sheet="1" objects="1" scenarios="1" formatCells="0" formatColumns="0" formatRows="0"/>
  <mergeCells count="6">
    <mergeCell ref="A27:G27"/>
    <mergeCell ref="A18:C18"/>
    <mergeCell ref="A21:C21"/>
    <mergeCell ref="A22:C22"/>
    <mergeCell ref="A25:C25"/>
    <mergeCell ref="A26:C2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 PERF. STANDARDS_BASIC DATA</vt:lpstr>
      <vt:lpstr>FIN. PERF. STANDARDS_CRITERIA</vt:lpstr>
      <vt:lpstr>FIN. PERF. REPORT CARD</vt:lpstr>
      <vt:lpstr>SOCIAL PERFORMANCE REPORT CARD</vt:lpstr>
      <vt:lpstr>GOVERNANCE REPORT CARD</vt:lpstr>
      <vt:lpstr>OVERALL REPORT 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Chelsea Mae C. Chincuanco</cp:lastModifiedBy>
  <dcterms:created xsi:type="dcterms:W3CDTF">2004-11-11T07:32:31Z</dcterms:created>
  <dcterms:modified xsi:type="dcterms:W3CDTF">2022-11-02T07:16:17Z</dcterms:modified>
</cp:coreProperties>
</file>